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3090" windowWidth="20730" windowHeight="7125" tabRatio="717"/>
  </bookViews>
  <sheets>
    <sheet name="PORTADA" sheetId="1" r:id="rId1"/>
    <sheet name="ACTIVIDADE" sheetId="2" r:id="rId2"/>
    <sheet name="CONSUMO" sheetId="3" r:id="rId3"/>
    <sheet name="ACTUACIÓN" sheetId="15" r:id="rId4"/>
    <sheet name="ACUMULACIÓN" sheetId="16" r:id="rId5"/>
    <sheet name="XUST. AUTOCONSUMO FOTOVOLTAICA" sheetId="14" r:id="rId6"/>
    <sheet name="ORZAMENTO PROXECTADO" sheetId="10" r:id="rId7"/>
    <sheet name="RESUMO" sheetId="13" r:id="rId8"/>
  </sheets>
  <definedNames>
    <definedName name="accionamento">#REF!</definedName>
    <definedName name="_xlnm.Print_Area" localSheetId="1">ACTIVIDADE!$A$1:$BB$37</definedName>
    <definedName name="_xlnm.Print_Area" localSheetId="3">ACTUACIÓN!$A$1:$DE$38</definedName>
    <definedName name="_xlnm.Print_Area" localSheetId="4">ACUMULACIÓN!$A$1:$BB$38</definedName>
    <definedName name="_xlnm.Print_Area" localSheetId="2">CONSUMO!$A$1:$DM$37</definedName>
    <definedName name="_xlnm.Print_Area" localSheetId="6">'ORZAMENTO PROXECTADO'!$A$1:$G$18</definedName>
    <definedName name="_xlnm.Print_Area" localSheetId="0">PORTADA!$A$1:$BB$32</definedName>
    <definedName name="_xlnm.Print_Area" localSheetId="7">RESUMO!$A$1:$DC$30</definedName>
    <definedName name="_xlnm.Print_Area" localSheetId="5">'XUST. AUTOCONSUMO FOTOVOLTAICA'!$A$1:$BH$78</definedName>
    <definedName name="cegamento">#REF!</definedName>
    <definedName name="combustible">CONSUMO!$AI$207:$AI$211</definedName>
    <definedName name="concello">PORTADA!$B$180:$B$272</definedName>
    <definedName name="CONCELLOS2">PORTADA!$U$180:$U$492</definedName>
    <definedName name="cualificacion">#REF!</definedName>
    <definedName name="cumprimento">#REF!</definedName>
    <definedName name="detectar">#REF!</definedName>
    <definedName name="equip">CONSUMO!$AQ$207:$AQ$208</definedName>
    <definedName name="equipo01">ACTUACIÓN!$F$53:$F$54</definedName>
    <definedName name="equipo2">ACTUACIÓN!$X$44:$X$51</definedName>
    <definedName name="equipo3">ACTUACIÓN!$AN$44:$AN$46</definedName>
    <definedName name="esixencias">#REF!</definedName>
    <definedName name="estanqueidade">#REF!</definedName>
    <definedName name="exterior">#REF!</definedName>
    <definedName name="grupo">ACTIVIDADE!$C$200:$C$220</definedName>
    <definedName name="ilumantida">#REF!</definedName>
    <definedName name="inclinacion">ACTUACIÓN!$BW$42:$BW$49</definedName>
    <definedName name="interior">#REF!</definedName>
    <definedName name="localiza">ACTUACIÓN!$F$48:$F$51</definedName>
    <definedName name="marca">#REF!</definedName>
    <definedName name="marcaequip">#REF!</definedName>
    <definedName name="modalidade">RESUMO!$EL$72:$EL$73</definedName>
    <definedName name="modeloequip">#REF!</definedName>
    <definedName name="normaune">#REF!</definedName>
    <definedName name="numlamp">#REF!</definedName>
    <definedName name="planseguimento">#REF!</definedName>
    <definedName name="provincia">PORTADA!$O$174:$O$177</definedName>
    <definedName name="resistencia">#REF!</definedName>
    <definedName name="sector">PORTADA!$B$174:$B$176</definedName>
    <definedName name="sectores">#REF!</definedName>
    <definedName name="sinon">PORTADA!$C$177:$C$178</definedName>
    <definedName name="Sistema">ACTUACIÓN!$F$55:$F$57</definedName>
    <definedName name="tamaño">PORTADA!$H$174:$H$177</definedName>
    <definedName name="tarea01">#REF!</definedName>
    <definedName name="tarea02">#REF!</definedName>
    <definedName name="tarea03">#REF!</definedName>
    <definedName name="tarea04">#REF!</definedName>
    <definedName name="tarea05">#REF!</definedName>
    <definedName name="tarea06">#REF!</definedName>
    <definedName name="tarea07">#REF!</definedName>
    <definedName name="tarea08">#REF!</definedName>
    <definedName name="tarea09">#REF!</definedName>
    <definedName name="tarea10">#REF!</definedName>
    <definedName name="tarea11">#REF!</definedName>
    <definedName name="tarea12">#REF!</definedName>
    <definedName name="tarea13">#REF!</definedName>
    <definedName name="tarea14">#REF!</definedName>
    <definedName name="tarea15">#REF!</definedName>
    <definedName name="tarea16">#REF!</definedName>
    <definedName name="tarea17">#REF!</definedName>
    <definedName name="tarea18">#REF!</definedName>
    <definedName name="tarea19">#REF!</definedName>
    <definedName name="tarea20">#REF!</definedName>
    <definedName name="tarea21">#REF!</definedName>
    <definedName name="tarea22">#REF!</definedName>
    <definedName name="tarea23">#REF!</definedName>
    <definedName name="tarea24">#REF!</definedName>
    <definedName name="tarea25">#REF!</definedName>
    <definedName name="tarea26">#REF!</definedName>
    <definedName name="tarea27">#REF!</definedName>
    <definedName name="tarea28">#REF!</definedName>
    <definedName name="tarea29">#REF!</definedName>
    <definedName name="tarea30">#REF!</definedName>
    <definedName name="tarea31">#REF!</definedName>
    <definedName name="tarea32">#REF!</definedName>
    <definedName name="tarea33">#REF!</definedName>
    <definedName name="tarea34">#REF!</definedName>
    <definedName name="tarea35">#REF!</definedName>
    <definedName name="tarea36">#REF!</definedName>
    <definedName name="tarea37">#REF!</definedName>
    <definedName name="tarea38">#REF!</definedName>
    <definedName name="tarea39">#REF!</definedName>
    <definedName name="tarea40">#REF!</definedName>
    <definedName name="tarea41">#REF!</definedName>
    <definedName name="tarea42">#REF!</definedName>
    <definedName name="tarea43">#REF!</definedName>
    <definedName name="tarea44">#REF!</definedName>
    <definedName name="tarea45">#REF!</definedName>
    <definedName name="tarea46">#REF!</definedName>
    <definedName name="tarea47">#REF!</definedName>
    <definedName name="tarea48">#REF!</definedName>
    <definedName name="tarea49">#REF!</definedName>
    <definedName name="tarea50">#REF!</definedName>
    <definedName name="tarifa">CONSUMO!$A$207:$A$219</definedName>
    <definedName name="tecnoloxia">ACTUACIÓN!$F$59:$F$62</definedName>
    <definedName name="tipoactuacion">#REF!</definedName>
    <definedName name="tipobat">ACUMULACIÓN!$C$50:$C$52</definedName>
    <definedName name="tipobateria">ACUMULACIÓN!$H$41:$H$42</definedName>
    <definedName name="TipoDeTerreno">ACTUACIÓN!$AN$50:$AN$64</definedName>
    <definedName name="tipoequipo">#REF!</definedName>
    <definedName name="tipointalacion">PORTADA!$U$174:$U$175</definedName>
    <definedName name="tipolampada">#REF!</definedName>
    <definedName name="tiposector">#REF!</definedName>
    <definedName name="tipoxeracion">RESUMO!$DX$72:$DX$74</definedName>
    <definedName name="unidades">CONSUMO!$AN$207:$AN$210</definedName>
    <definedName name="uniformidade">#REF!</definedName>
    <definedName name="usoestancias">#REF!</definedName>
    <definedName name="valoreficiencia">#REF!</definedName>
    <definedName name="vatios">#REF!</definedName>
    <definedName name="zonadiferenciada">#REF!</definedName>
    <definedName name="ZONAS">PORTADA!$V$180:$V$492</definedName>
  </definedNames>
  <calcPr calcId="145621"/>
</workbook>
</file>

<file path=xl/calcChain.xml><?xml version="1.0" encoding="utf-8"?>
<calcChain xmlns="http://schemas.openxmlformats.org/spreadsheetml/2006/main">
  <c r="AC47" i="15" l="1"/>
  <c r="AC46" i="15"/>
  <c r="AC45" i="15"/>
  <c r="AC44" i="15"/>
  <c r="I44" i="15" l="1"/>
  <c r="DA24" i="15" l="1"/>
  <c r="CJ16" i="13" l="1"/>
  <c r="CB6" i="13" l="1"/>
  <c r="CT5" i="13" l="1"/>
  <c r="BL115" i="14" l="1"/>
  <c r="BL114" i="14"/>
  <c r="BL113" i="14"/>
  <c r="BL112" i="14"/>
  <c r="BL111" i="14"/>
  <c r="BL110" i="14"/>
  <c r="BL109" i="14"/>
  <c r="F5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G1" i="13" l="1"/>
  <c r="AN1" i="13"/>
  <c r="AG1" i="13"/>
  <c r="AF44" i="15"/>
  <c r="CW128" i="14"/>
  <c r="CT128" i="14"/>
  <c r="CT129" i="14" s="1"/>
  <c r="C52" i="16"/>
  <c r="C47" i="16"/>
  <c r="CW121" i="14"/>
  <c r="R48" i="15" l="1"/>
  <c r="L44" i="15"/>
  <c r="R45" i="15"/>
  <c r="R44" i="15"/>
  <c r="AC49" i="15"/>
  <c r="AC50" i="15"/>
  <c r="AC51" i="15"/>
  <c r="AC48" i="15"/>
  <c r="Z48" i="15"/>
  <c r="CB24" i="15"/>
  <c r="CB2" i="13" l="1"/>
  <c r="DA23" i="15"/>
  <c r="CJ23" i="15"/>
  <c r="AS50" i="15"/>
  <c r="AR50" i="15"/>
  <c r="CB4" i="13" l="1"/>
  <c r="CB3" i="13"/>
  <c r="CB5" i="13"/>
  <c r="AT50" i="15"/>
  <c r="AU50" i="15" s="1"/>
  <c r="CP23" i="15"/>
  <c r="Z51" i="15"/>
  <c r="Z50" i="15"/>
  <c r="Z49" i="15"/>
  <c r="Z45" i="15"/>
  <c r="Z46" i="15"/>
  <c r="Z47" i="15"/>
  <c r="Z44" i="15"/>
  <c r="AJ44" i="15"/>
  <c r="AJ45" i="15"/>
  <c r="AF45" i="15"/>
  <c r="DG51" i="15"/>
  <c r="L14" i="13" l="1"/>
  <c r="I95" i="14" l="1"/>
  <c r="J95" i="14"/>
  <c r="K95" i="14"/>
  <c r="L95" i="14"/>
  <c r="M95" i="14"/>
  <c r="N95" i="14"/>
  <c r="O95" i="14"/>
  <c r="P95" i="14"/>
  <c r="Q95" i="14"/>
  <c r="R95" i="14"/>
  <c r="S95" i="14"/>
  <c r="T95" i="14"/>
  <c r="U95" i="14"/>
  <c r="V95" i="14"/>
  <c r="W95" i="14"/>
  <c r="X95" i="14"/>
  <c r="Y95" i="14"/>
  <c r="Z95" i="14"/>
  <c r="AA95" i="14"/>
  <c r="AB95" i="14"/>
  <c r="AC95" i="14"/>
  <c r="AD95" i="14"/>
  <c r="AE95" i="14"/>
  <c r="AS115" i="14" s="1"/>
  <c r="I96" i="14"/>
  <c r="J96" i="14"/>
  <c r="K96" i="14"/>
  <c r="L96" i="14"/>
  <c r="M96" i="14"/>
  <c r="N96" i="14"/>
  <c r="O96" i="14"/>
  <c r="P96" i="14"/>
  <c r="Q96" i="14"/>
  <c r="R96" i="14"/>
  <c r="S96" i="14"/>
  <c r="T96" i="14"/>
  <c r="U96" i="14"/>
  <c r="V96" i="14"/>
  <c r="W96" i="14"/>
  <c r="X96" i="14"/>
  <c r="Y96" i="14"/>
  <c r="Z96" i="14"/>
  <c r="AA96" i="14"/>
  <c r="AB96" i="14"/>
  <c r="AC96" i="14"/>
  <c r="AD96" i="14"/>
  <c r="AE96" i="14"/>
  <c r="AT115" i="14" s="1"/>
  <c r="I98" i="14"/>
  <c r="J98" i="14"/>
  <c r="K98" i="14"/>
  <c r="L98" i="14"/>
  <c r="M98" i="14"/>
  <c r="N98" i="14"/>
  <c r="O98" i="14"/>
  <c r="P98" i="14"/>
  <c r="Q98" i="14"/>
  <c r="R98" i="14"/>
  <c r="S98" i="14"/>
  <c r="T98" i="14"/>
  <c r="U98" i="14"/>
  <c r="V98" i="14"/>
  <c r="W98" i="14"/>
  <c r="X98" i="14"/>
  <c r="Y98" i="14"/>
  <c r="Z98" i="14"/>
  <c r="AA98" i="14"/>
  <c r="AB98" i="14"/>
  <c r="AC98" i="14"/>
  <c r="AD98" i="14"/>
  <c r="AE98" i="14"/>
  <c r="AX115" i="14" s="1"/>
  <c r="I99" i="14"/>
  <c r="J99" i="14"/>
  <c r="K99" i="14"/>
  <c r="L99" i="14"/>
  <c r="M99" i="14"/>
  <c r="N99" i="14"/>
  <c r="O99" i="14"/>
  <c r="P99" i="14"/>
  <c r="Q99" i="14"/>
  <c r="R99" i="14"/>
  <c r="S99" i="14"/>
  <c r="T99" i="14"/>
  <c r="U99" i="14"/>
  <c r="V99" i="14"/>
  <c r="W99" i="14"/>
  <c r="X99" i="14"/>
  <c r="Y99" i="14"/>
  <c r="Z99" i="14"/>
  <c r="AA99" i="14"/>
  <c r="AB99" i="14"/>
  <c r="AC99" i="14"/>
  <c r="AD99" i="14"/>
  <c r="AE99" i="14"/>
  <c r="AY115" i="14" s="1"/>
  <c r="I101" i="14"/>
  <c r="J101" i="14"/>
  <c r="K101" i="14"/>
  <c r="L101" i="14"/>
  <c r="M101" i="14"/>
  <c r="N101" i="14"/>
  <c r="O101" i="14"/>
  <c r="P101" i="14"/>
  <c r="Q101" i="14"/>
  <c r="R101" i="14"/>
  <c r="S101" i="14"/>
  <c r="T101" i="14"/>
  <c r="U101" i="14"/>
  <c r="V101" i="14"/>
  <c r="W101" i="14"/>
  <c r="X101" i="14"/>
  <c r="Y101" i="14"/>
  <c r="Z101" i="14"/>
  <c r="AA101" i="14"/>
  <c r="AB101" i="14"/>
  <c r="AC101" i="14"/>
  <c r="AD101" i="14"/>
  <c r="AE101" i="14"/>
  <c r="BC115" i="14" s="1"/>
  <c r="I102" i="14"/>
  <c r="J102" i="14"/>
  <c r="K102" i="14"/>
  <c r="L102" i="14"/>
  <c r="M102" i="14"/>
  <c r="N102" i="14"/>
  <c r="O102" i="14"/>
  <c r="P102" i="14"/>
  <c r="Q102" i="14"/>
  <c r="R102" i="14"/>
  <c r="S102" i="14"/>
  <c r="T102" i="14"/>
  <c r="U102" i="14"/>
  <c r="V102" i="14"/>
  <c r="W102" i="14"/>
  <c r="X102" i="14"/>
  <c r="Y102" i="14"/>
  <c r="Z102" i="14"/>
  <c r="AA102" i="14"/>
  <c r="AB102" i="14"/>
  <c r="AC102" i="14"/>
  <c r="AD102" i="14"/>
  <c r="AE102" i="14"/>
  <c r="BD115" i="14" s="1"/>
  <c r="I104" i="14"/>
  <c r="J104" i="14"/>
  <c r="K104" i="14"/>
  <c r="L104" i="14"/>
  <c r="M104" i="14"/>
  <c r="N104" i="14"/>
  <c r="O104" i="14"/>
  <c r="P104" i="14"/>
  <c r="Q104" i="14"/>
  <c r="R104" i="14"/>
  <c r="S104" i="14"/>
  <c r="T104" i="14"/>
  <c r="U104" i="14"/>
  <c r="V104" i="14"/>
  <c r="W104" i="14"/>
  <c r="X104" i="14"/>
  <c r="Y104" i="14"/>
  <c r="Z104" i="14"/>
  <c r="AA104" i="14"/>
  <c r="AB104" i="14"/>
  <c r="AC104" i="14"/>
  <c r="AD104" i="14"/>
  <c r="AE104" i="14"/>
  <c r="BH115" i="14" s="1"/>
  <c r="I105" i="14"/>
  <c r="J105" i="14"/>
  <c r="K105" i="14"/>
  <c r="L105" i="14"/>
  <c r="M105" i="14"/>
  <c r="N105" i="14"/>
  <c r="O105" i="14"/>
  <c r="P105" i="14"/>
  <c r="Q105" i="14"/>
  <c r="R105" i="14"/>
  <c r="S105" i="14"/>
  <c r="T105" i="14"/>
  <c r="U105" i="14"/>
  <c r="V105" i="14"/>
  <c r="W105" i="14"/>
  <c r="X105" i="14"/>
  <c r="Y105" i="14"/>
  <c r="Z105" i="14"/>
  <c r="AA105" i="14"/>
  <c r="AB105" i="14"/>
  <c r="AC105" i="14"/>
  <c r="AD105" i="14"/>
  <c r="AE105" i="14"/>
  <c r="BI115" i="14" s="1"/>
  <c r="I107" i="14"/>
  <c r="J107" i="14"/>
  <c r="K107" i="14"/>
  <c r="L107" i="14"/>
  <c r="M107" i="14"/>
  <c r="N107" i="14"/>
  <c r="O107" i="14"/>
  <c r="P107" i="14"/>
  <c r="Q107" i="14"/>
  <c r="R107" i="14"/>
  <c r="S107" i="14"/>
  <c r="T107" i="14"/>
  <c r="U107" i="14"/>
  <c r="V107" i="14"/>
  <c r="W107" i="14"/>
  <c r="X107" i="14"/>
  <c r="Y107" i="14"/>
  <c r="Z107" i="14"/>
  <c r="AA107" i="14"/>
  <c r="AB107" i="14"/>
  <c r="AC107" i="14"/>
  <c r="AD107" i="14"/>
  <c r="AE107" i="14"/>
  <c r="BM115" i="14" s="1"/>
  <c r="I108" i="14"/>
  <c r="J108" i="14"/>
  <c r="K108" i="14"/>
  <c r="L108" i="14"/>
  <c r="M108" i="14"/>
  <c r="N108" i="14"/>
  <c r="O108" i="14"/>
  <c r="P108" i="14"/>
  <c r="Q108" i="14"/>
  <c r="R108" i="14"/>
  <c r="S108" i="14"/>
  <c r="T108" i="14"/>
  <c r="U108" i="14"/>
  <c r="V108" i="14"/>
  <c r="W108" i="14"/>
  <c r="X108" i="14"/>
  <c r="Y108" i="14"/>
  <c r="Z108" i="14"/>
  <c r="AA108" i="14"/>
  <c r="AB108" i="14"/>
  <c r="AC108" i="14"/>
  <c r="AD108" i="14"/>
  <c r="AE108" i="14"/>
  <c r="BN115" i="14" s="1"/>
  <c r="I110" i="14"/>
  <c r="J110" i="14"/>
  <c r="K110" i="14"/>
  <c r="L110" i="14"/>
  <c r="M110" i="14"/>
  <c r="N110" i="14"/>
  <c r="O110" i="14"/>
  <c r="P110" i="14"/>
  <c r="Q110" i="14"/>
  <c r="R110" i="14"/>
  <c r="S110" i="14"/>
  <c r="T110" i="14"/>
  <c r="U110" i="14"/>
  <c r="V110" i="14"/>
  <c r="W110" i="14"/>
  <c r="X110" i="14"/>
  <c r="Y110" i="14"/>
  <c r="Z110" i="14"/>
  <c r="AA110" i="14"/>
  <c r="AB110" i="14"/>
  <c r="AC110" i="14"/>
  <c r="AD110" i="14"/>
  <c r="AE110" i="14"/>
  <c r="BR115" i="14" s="1"/>
  <c r="I111" i="14"/>
  <c r="J111" i="14"/>
  <c r="K111" i="14"/>
  <c r="L111" i="14"/>
  <c r="M111" i="14"/>
  <c r="N111" i="14"/>
  <c r="O111" i="14"/>
  <c r="P111" i="14"/>
  <c r="Q111" i="14"/>
  <c r="R111" i="14"/>
  <c r="S111" i="14"/>
  <c r="T111" i="14"/>
  <c r="U111" i="14"/>
  <c r="V111" i="14"/>
  <c r="W111" i="14"/>
  <c r="X111" i="14"/>
  <c r="Y111" i="14"/>
  <c r="Z111" i="14"/>
  <c r="AA111" i="14"/>
  <c r="AB111" i="14"/>
  <c r="AC111" i="14"/>
  <c r="AD111" i="14"/>
  <c r="AE111" i="14"/>
  <c r="BS115" i="14" s="1"/>
  <c r="I113" i="14"/>
  <c r="J113" i="14"/>
  <c r="K113" i="14"/>
  <c r="L113" i="14"/>
  <c r="M113" i="14"/>
  <c r="N113" i="14"/>
  <c r="O113" i="14"/>
  <c r="P113" i="14"/>
  <c r="Q113" i="14"/>
  <c r="R113" i="14"/>
  <c r="S113" i="14"/>
  <c r="T113" i="14"/>
  <c r="U113" i="14"/>
  <c r="V113" i="14"/>
  <c r="W113" i="14"/>
  <c r="X113" i="14"/>
  <c r="Y113" i="14"/>
  <c r="Z113" i="14"/>
  <c r="AA113" i="14"/>
  <c r="AB113" i="14"/>
  <c r="AC113" i="14"/>
  <c r="AD113" i="14"/>
  <c r="AE113" i="14"/>
  <c r="BW115" i="14" s="1"/>
  <c r="I114" i="14"/>
  <c r="J114" i="14"/>
  <c r="K114" i="14"/>
  <c r="L114" i="14"/>
  <c r="M114" i="14"/>
  <c r="N114" i="14"/>
  <c r="O114" i="14"/>
  <c r="P114" i="14"/>
  <c r="Q114" i="14"/>
  <c r="R114" i="14"/>
  <c r="S114" i="14"/>
  <c r="T114" i="14"/>
  <c r="U114" i="14"/>
  <c r="V114" i="14"/>
  <c r="W114" i="14"/>
  <c r="X114" i="14"/>
  <c r="Y114" i="14"/>
  <c r="Z114" i="14"/>
  <c r="AA114" i="14"/>
  <c r="AB114" i="14"/>
  <c r="AC114" i="14"/>
  <c r="AD114" i="14"/>
  <c r="AE114" i="14"/>
  <c r="BX115" i="14" s="1"/>
  <c r="I116" i="14"/>
  <c r="J116" i="14"/>
  <c r="K116" i="14"/>
  <c r="L116" i="14"/>
  <c r="M116" i="14"/>
  <c r="N116" i="14"/>
  <c r="O116" i="14"/>
  <c r="P116" i="14"/>
  <c r="Q116" i="14"/>
  <c r="R116" i="14"/>
  <c r="S116" i="14"/>
  <c r="T116" i="14"/>
  <c r="U116" i="14"/>
  <c r="V116" i="14"/>
  <c r="W116" i="14"/>
  <c r="X116" i="14"/>
  <c r="Y116" i="14"/>
  <c r="Z116" i="14"/>
  <c r="AA116" i="14"/>
  <c r="AB116" i="14"/>
  <c r="AC116" i="14"/>
  <c r="AD116" i="14"/>
  <c r="AE116" i="14"/>
  <c r="CB115" i="14" s="1"/>
  <c r="I117" i="14"/>
  <c r="J117" i="14"/>
  <c r="K117" i="14"/>
  <c r="L117" i="14"/>
  <c r="M117" i="14"/>
  <c r="N117" i="14"/>
  <c r="O117" i="14"/>
  <c r="P117" i="14"/>
  <c r="Q117" i="14"/>
  <c r="R117" i="14"/>
  <c r="S117" i="14"/>
  <c r="T117" i="14"/>
  <c r="U117" i="14"/>
  <c r="V117" i="14"/>
  <c r="W117" i="14"/>
  <c r="X117" i="14"/>
  <c r="Y117" i="14"/>
  <c r="Z117" i="14"/>
  <c r="AA117" i="14"/>
  <c r="AB117" i="14"/>
  <c r="AC117" i="14"/>
  <c r="AD117" i="14"/>
  <c r="AE117" i="14"/>
  <c r="CC115" i="14" s="1"/>
  <c r="I119" i="14"/>
  <c r="J119" i="14"/>
  <c r="K119" i="14"/>
  <c r="L119" i="14"/>
  <c r="M119" i="14"/>
  <c r="N119" i="14"/>
  <c r="O119" i="14"/>
  <c r="P119" i="14"/>
  <c r="Q119" i="14"/>
  <c r="R119" i="14"/>
  <c r="S119" i="14"/>
  <c r="T119" i="14"/>
  <c r="U119" i="14"/>
  <c r="V119" i="14"/>
  <c r="W119" i="14"/>
  <c r="X119" i="14"/>
  <c r="Y119" i="14"/>
  <c r="Z119" i="14"/>
  <c r="AA119" i="14"/>
  <c r="AB119" i="14"/>
  <c r="AC119" i="14"/>
  <c r="AD119" i="14"/>
  <c r="AE119" i="14"/>
  <c r="CG115" i="14" s="1"/>
  <c r="I120" i="14"/>
  <c r="J120" i="14"/>
  <c r="K120" i="14"/>
  <c r="L120" i="14"/>
  <c r="M120" i="14"/>
  <c r="N120" i="14"/>
  <c r="O120" i="14"/>
  <c r="P120" i="14"/>
  <c r="Q120" i="14"/>
  <c r="R120" i="14"/>
  <c r="S120" i="14"/>
  <c r="T120" i="14"/>
  <c r="U120" i="14"/>
  <c r="V120" i="14"/>
  <c r="W120" i="14"/>
  <c r="X120" i="14"/>
  <c r="Y120" i="14"/>
  <c r="Z120" i="14"/>
  <c r="AA120" i="14"/>
  <c r="AB120" i="14"/>
  <c r="AC120" i="14"/>
  <c r="AD120" i="14"/>
  <c r="AE120" i="14"/>
  <c r="CH115" i="14" s="1"/>
  <c r="I122" i="14"/>
  <c r="J122" i="14"/>
  <c r="K122" i="14"/>
  <c r="L122" i="14"/>
  <c r="M122" i="14"/>
  <c r="N122" i="14"/>
  <c r="O122" i="14"/>
  <c r="P122" i="14"/>
  <c r="Q122" i="14"/>
  <c r="R122" i="14"/>
  <c r="S122" i="14"/>
  <c r="T122" i="14"/>
  <c r="U122" i="14"/>
  <c r="V122" i="14"/>
  <c r="W122" i="14"/>
  <c r="X122" i="14"/>
  <c r="Y122" i="14"/>
  <c r="Z122" i="14"/>
  <c r="AA122" i="14"/>
  <c r="AB122" i="14"/>
  <c r="AC122" i="14"/>
  <c r="AD122" i="14"/>
  <c r="AE122" i="14"/>
  <c r="CL115" i="14" s="1"/>
  <c r="I123" i="14"/>
  <c r="J123" i="14"/>
  <c r="K123" i="14"/>
  <c r="L123" i="14"/>
  <c r="M123" i="14"/>
  <c r="N123" i="14"/>
  <c r="O123" i="14"/>
  <c r="P123" i="14"/>
  <c r="Q123" i="14"/>
  <c r="R123" i="14"/>
  <c r="S123" i="14"/>
  <c r="T123" i="14"/>
  <c r="U123" i="14"/>
  <c r="V123" i="14"/>
  <c r="W123" i="14"/>
  <c r="X123" i="14"/>
  <c r="Y123" i="14"/>
  <c r="Z123" i="14"/>
  <c r="AA123" i="14"/>
  <c r="AB123" i="14"/>
  <c r="AC123" i="14"/>
  <c r="AD123" i="14"/>
  <c r="AE123" i="14"/>
  <c r="CM115" i="14" s="1"/>
  <c r="I125" i="14"/>
  <c r="J125" i="14"/>
  <c r="K125" i="14"/>
  <c r="L125" i="14"/>
  <c r="M125" i="14"/>
  <c r="N125" i="14"/>
  <c r="O125" i="14"/>
  <c r="P125" i="14"/>
  <c r="Q125" i="14"/>
  <c r="R125" i="14"/>
  <c r="S125" i="14"/>
  <c r="T125" i="14"/>
  <c r="U125" i="14"/>
  <c r="V125" i="14"/>
  <c r="W125" i="14"/>
  <c r="X125" i="14"/>
  <c r="Y125" i="14"/>
  <c r="Z125" i="14"/>
  <c r="AA125" i="14"/>
  <c r="AB125" i="14"/>
  <c r="AC125" i="14"/>
  <c r="AD125" i="14"/>
  <c r="AE125" i="14"/>
  <c r="CQ115" i="14" s="1"/>
  <c r="I126" i="14"/>
  <c r="J126" i="14"/>
  <c r="K126" i="14"/>
  <c r="L126" i="14"/>
  <c r="M126" i="14"/>
  <c r="N126" i="14"/>
  <c r="O126" i="14"/>
  <c r="P126" i="14"/>
  <c r="Q126" i="14"/>
  <c r="R126" i="14"/>
  <c r="S126" i="14"/>
  <c r="T126" i="14"/>
  <c r="U126" i="14"/>
  <c r="V126" i="14"/>
  <c r="W126" i="14"/>
  <c r="X126" i="14"/>
  <c r="Y126" i="14"/>
  <c r="Z126" i="14"/>
  <c r="AA126" i="14"/>
  <c r="AB126" i="14"/>
  <c r="AC126" i="14"/>
  <c r="AD126" i="14"/>
  <c r="AE126" i="14"/>
  <c r="CR115" i="14" s="1"/>
  <c r="H126" i="14"/>
  <c r="H125" i="14"/>
  <c r="H123" i="14"/>
  <c r="H122" i="14"/>
  <c r="H120" i="14"/>
  <c r="H119" i="14"/>
  <c r="H117" i="14"/>
  <c r="H116" i="14"/>
  <c r="H114" i="14"/>
  <c r="H113" i="14"/>
  <c r="H111" i="14"/>
  <c r="H110" i="14"/>
  <c r="H108" i="14"/>
  <c r="H107" i="14"/>
  <c r="H105" i="14"/>
  <c r="H104" i="14"/>
  <c r="H102" i="14"/>
  <c r="H101" i="14"/>
  <c r="H99" i="14"/>
  <c r="H98" i="14"/>
  <c r="H96" i="14"/>
  <c r="H95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AN115" i="14" s="1"/>
  <c r="I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V93" i="14"/>
  <c r="W93" i="14"/>
  <c r="X93" i="14"/>
  <c r="Y93" i="14"/>
  <c r="Z93" i="14"/>
  <c r="AA93" i="14"/>
  <c r="AB93" i="14"/>
  <c r="AC93" i="14"/>
  <c r="AD93" i="14"/>
  <c r="AE93" i="14"/>
  <c r="AO115" i="14" s="1"/>
  <c r="H93" i="14"/>
  <c r="H92" i="14"/>
  <c r="DG52" i="15"/>
  <c r="DH52" i="15"/>
  <c r="DI52" i="15"/>
  <c r="DJ52" i="15"/>
  <c r="DK52" i="15"/>
  <c r="DL52" i="15"/>
  <c r="DM52" i="15"/>
  <c r="DN52" i="15"/>
  <c r="DO52" i="15"/>
  <c r="DP52" i="15"/>
  <c r="DQ52" i="15"/>
  <c r="DR52" i="15"/>
  <c r="DS52" i="15"/>
  <c r="DT52" i="15"/>
  <c r="DU52" i="15"/>
  <c r="DV52" i="15"/>
  <c r="DW52" i="15"/>
  <c r="DX52" i="15"/>
  <c r="DY52" i="15"/>
  <c r="DZ52" i="15"/>
  <c r="EA52" i="15"/>
  <c r="EB52" i="15"/>
  <c r="EC52" i="15"/>
  <c r="ED52" i="15"/>
  <c r="DG53" i="15"/>
  <c r="DH53" i="15"/>
  <c r="DI53" i="15"/>
  <c r="DJ53" i="15"/>
  <c r="DK53" i="15"/>
  <c r="DL53" i="15"/>
  <c r="DM53" i="15"/>
  <c r="DN53" i="15"/>
  <c r="DO53" i="15"/>
  <c r="DP53" i="15"/>
  <c r="DQ53" i="15"/>
  <c r="DR53" i="15"/>
  <c r="DS53" i="15"/>
  <c r="DT53" i="15"/>
  <c r="DU53" i="15"/>
  <c r="DV53" i="15"/>
  <c r="DW53" i="15"/>
  <c r="DX53" i="15"/>
  <c r="DY53" i="15"/>
  <c r="DZ53" i="15"/>
  <c r="EA53" i="15"/>
  <c r="EB53" i="15"/>
  <c r="EC53" i="15"/>
  <c r="ED53" i="15"/>
  <c r="DG54" i="15"/>
  <c r="DH54" i="15"/>
  <c r="DI54" i="15"/>
  <c r="DJ54" i="15"/>
  <c r="DK54" i="15"/>
  <c r="DL54" i="15"/>
  <c r="DM54" i="15"/>
  <c r="DN54" i="15"/>
  <c r="DO54" i="15"/>
  <c r="DP54" i="15"/>
  <c r="DQ54" i="15"/>
  <c r="DR54" i="15"/>
  <c r="DS54" i="15"/>
  <c r="DT54" i="15"/>
  <c r="DU54" i="15"/>
  <c r="DV54" i="15"/>
  <c r="DW54" i="15"/>
  <c r="DX54" i="15"/>
  <c r="DY54" i="15"/>
  <c r="DZ54" i="15"/>
  <c r="EA54" i="15"/>
  <c r="EB54" i="15"/>
  <c r="EC54" i="15"/>
  <c r="ED54" i="15"/>
  <c r="DG55" i="15"/>
  <c r="DH55" i="15"/>
  <c r="DI55" i="15"/>
  <c r="DJ55" i="15"/>
  <c r="DK55" i="15"/>
  <c r="DL55" i="15"/>
  <c r="DM55" i="15"/>
  <c r="DN55" i="15"/>
  <c r="DO55" i="15"/>
  <c r="DP55" i="15"/>
  <c r="DQ55" i="15"/>
  <c r="DR55" i="15"/>
  <c r="DS55" i="15"/>
  <c r="DT55" i="15"/>
  <c r="DU55" i="15"/>
  <c r="DV55" i="15"/>
  <c r="DW55" i="15"/>
  <c r="DX55" i="15"/>
  <c r="DY55" i="15"/>
  <c r="DZ55" i="15"/>
  <c r="EA55" i="15"/>
  <c r="EB55" i="15"/>
  <c r="EC55" i="15"/>
  <c r="ED55" i="15"/>
  <c r="DG56" i="15"/>
  <c r="DH56" i="15"/>
  <c r="DI56" i="15"/>
  <c r="DJ56" i="15"/>
  <c r="DK56" i="15"/>
  <c r="DL56" i="15"/>
  <c r="DM56" i="15"/>
  <c r="DN56" i="15"/>
  <c r="DO56" i="15"/>
  <c r="DP56" i="15"/>
  <c r="DQ56" i="15"/>
  <c r="DR56" i="15"/>
  <c r="DS56" i="15"/>
  <c r="DT56" i="15"/>
  <c r="DU56" i="15"/>
  <c r="DV56" i="15"/>
  <c r="DW56" i="15"/>
  <c r="DX56" i="15"/>
  <c r="DY56" i="15"/>
  <c r="DZ56" i="15"/>
  <c r="EA56" i="15"/>
  <c r="EB56" i="15"/>
  <c r="EC56" i="15"/>
  <c r="ED56" i="15"/>
  <c r="DG57" i="15"/>
  <c r="DH57" i="15"/>
  <c r="DI57" i="15"/>
  <c r="DJ57" i="15"/>
  <c r="DK57" i="15"/>
  <c r="DL57" i="15"/>
  <c r="DM57" i="15"/>
  <c r="DN57" i="15"/>
  <c r="DO57" i="15"/>
  <c r="DP57" i="15"/>
  <c r="DQ57" i="15"/>
  <c r="DR57" i="15"/>
  <c r="DS57" i="15"/>
  <c r="DT57" i="15"/>
  <c r="DU57" i="15"/>
  <c r="DV57" i="15"/>
  <c r="DW57" i="15"/>
  <c r="DX57" i="15"/>
  <c r="DY57" i="15"/>
  <c r="DZ57" i="15"/>
  <c r="EA57" i="15"/>
  <c r="EB57" i="15"/>
  <c r="EC57" i="15"/>
  <c r="ED57" i="15"/>
  <c r="DG58" i="15"/>
  <c r="DH58" i="15"/>
  <c r="DI58" i="15"/>
  <c r="DJ58" i="15"/>
  <c r="DK58" i="15"/>
  <c r="DL58" i="15"/>
  <c r="DM58" i="15"/>
  <c r="DN58" i="15"/>
  <c r="DO58" i="15"/>
  <c r="DP58" i="15"/>
  <c r="DQ58" i="15"/>
  <c r="DR58" i="15"/>
  <c r="DS58" i="15"/>
  <c r="DT58" i="15"/>
  <c r="DU58" i="15"/>
  <c r="DV58" i="15"/>
  <c r="DW58" i="15"/>
  <c r="DX58" i="15"/>
  <c r="DY58" i="15"/>
  <c r="DZ58" i="15"/>
  <c r="EA58" i="15"/>
  <c r="EB58" i="15"/>
  <c r="EC58" i="15"/>
  <c r="ED58" i="15"/>
  <c r="DG59" i="15"/>
  <c r="DH59" i="15"/>
  <c r="DI59" i="15"/>
  <c r="DJ59" i="15"/>
  <c r="DK59" i="15"/>
  <c r="DL59" i="15"/>
  <c r="DM59" i="15"/>
  <c r="DN59" i="15"/>
  <c r="DO59" i="15"/>
  <c r="DP59" i="15"/>
  <c r="DQ59" i="15"/>
  <c r="DR59" i="15"/>
  <c r="DS59" i="15"/>
  <c r="DT59" i="15"/>
  <c r="DU59" i="15"/>
  <c r="DV59" i="15"/>
  <c r="DW59" i="15"/>
  <c r="DX59" i="15"/>
  <c r="DY59" i="15"/>
  <c r="DZ59" i="15"/>
  <c r="EA59" i="15"/>
  <c r="EB59" i="15"/>
  <c r="EC59" i="15"/>
  <c r="ED59" i="15"/>
  <c r="DG60" i="15"/>
  <c r="DH60" i="15"/>
  <c r="DI60" i="15"/>
  <c r="DJ60" i="15"/>
  <c r="DK60" i="15"/>
  <c r="DL60" i="15"/>
  <c r="DM60" i="15"/>
  <c r="DN60" i="15"/>
  <c r="DO60" i="15"/>
  <c r="DP60" i="15"/>
  <c r="DQ60" i="15"/>
  <c r="DR60" i="15"/>
  <c r="DS60" i="15"/>
  <c r="DT60" i="15"/>
  <c r="DU60" i="15"/>
  <c r="DV60" i="15"/>
  <c r="DW60" i="15"/>
  <c r="DX60" i="15"/>
  <c r="DY60" i="15"/>
  <c r="DZ60" i="15"/>
  <c r="EA60" i="15"/>
  <c r="EB60" i="15"/>
  <c r="EC60" i="15"/>
  <c r="ED60" i="15"/>
  <c r="DG61" i="15"/>
  <c r="DH61" i="15"/>
  <c r="DI61" i="15"/>
  <c r="DJ61" i="15"/>
  <c r="DK61" i="15"/>
  <c r="DL61" i="15"/>
  <c r="DM61" i="15"/>
  <c r="DN61" i="15"/>
  <c r="DO61" i="15"/>
  <c r="DP61" i="15"/>
  <c r="DQ61" i="15"/>
  <c r="DR61" i="15"/>
  <c r="DS61" i="15"/>
  <c r="DT61" i="15"/>
  <c r="DU61" i="15"/>
  <c r="DV61" i="15"/>
  <c r="DW61" i="15"/>
  <c r="DX61" i="15"/>
  <c r="DY61" i="15"/>
  <c r="DZ61" i="15"/>
  <c r="EA61" i="15"/>
  <c r="EB61" i="15"/>
  <c r="EC61" i="15"/>
  <c r="ED61" i="15"/>
  <c r="DG62" i="15"/>
  <c r="DH62" i="15"/>
  <c r="DI62" i="15"/>
  <c r="DJ62" i="15"/>
  <c r="DK62" i="15"/>
  <c r="DL62" i="15"/>
  <c r="DM62" i="15"/>
  <c r="DN62" i="15"/>
  <c r="DO62" i="15"/>
  <c r="DP62" i="15"/>
  <c r="DQ62" i="15"/>
  <c r="DR62" i="15"/>
  <c r="DS62" i="15"/>
  <c r="DT62" i="15"/>
  <c r="DU62" i="15"/>
  <c r="DV62" i="15"/>
  <c r="DW62" i="15"/>
  <c r="DX62" i="15"/>
  <c r="DY62" i="15"/>
  <c r="DZ62" i="15"/>
  <c r="EA62" i="15"/>
  <c r="EB62" i="15"/>
  <c r="EC62" i="15"/>
  <c r="ED62" i="15"/>
  <c r="ED51" i="15"/>
  <c r="EC51" i="15"/>
  <c r="EB51" i="15"/>
  <c r="EA51" i="15"/>
  <c r="DZ51" i="15"/>
  <c r="DY51" i="15"/>
  <c r="DX51" i="15"/>
  <c r="DW51" i="15"/>
  <c r="DV51" i="15"/>
  <c r="DU51" i="15"/>
  <c r="DT51" i="15"/>
  <c r="DS51" i="15"/>
  <c r="DR51" i="15"/>
  <c r="DQ51" i="15"/>
  <c r="DP51" i="15"/>
  <c r="DO51" i="15"/>
  <c r="DN51" i="15"/>
  <c r="DM51" i="15"/>
  <c r="DL51" i="15"/>
  <c r="DK51" i="15"/>
  <c r="DJ51" i="15"/>
  <c r="DI51" i="15"/>
  <c r="DH51" i="15"/>
  <c r="AJ46" i="15"/>
  <c r="AJ47" i="15"/>
  <c r="AF46" i="15"/>
  <c r="AF47" i="15"/>
  <c r="V48" i="15" l="1"/>
  <c r="L53" i="15"/>
  <c r="L52" i="15"/>
  <c r="L51" i="15"/>
  <c r="L50" i="15"/>
  <c r="AP13" i="15" l="1"/>
  <c r="AS32" i="3"/>
  <c r="AW32" i="3"/>
  <c r="U200" i="3"/>
  <c r="AK200" i="3"/>
  <c r="AO200" i="3"/>
  <c r="M200" i="3"/>
  <c r="AS35" i="3"/>
  <c r="AW35" i="3"/>
  <c r="AG201" i="3"/>
  <c r="CK33" i="3"/>
  <c r="CK32" i="3"/>
  <c r="CK31" i="3"/>
  <c r="CK30" i="3"/>
  <c r="CK29" i="3"/>
  <c r="CK28" i="3"/>
  <c r="CK27" i="3"/>
  <c r="CK26" i="3"/>
  <c r="CK25" i="3"/>
  <c r="CK24" i="3"/>
  <c r="CK23" i="3"/>
  <c r="CK22" i="3"/>
  <c r="M201" i="3"/>
  <c r="M204" i="3"/>
  <c r="E200" i="3"/>
  <c r="AS31" i="3"/>
  <c r="AW31" i="3"/>
  <c r="C30" i="3"/>
  <c r="CK21" i="3" s="1"/>
  <c r="I200" i="3"/>
  <c r="Q200" i="3"/>
  <c r="Y200" i="3"/>
  <c r="AC200" i="3"/>
  <c r="AS200" i="3"/>
  <c r="AW200" i="3"/>
  <c r="E31" i="3" l="1"/>
  <c r="E32" i="3" s="1"/>
  <c r="E35" i="3"/>
  <c r="AK32" i="3"/>
  <c r="U32" i="3"/>
  <c r="AG32" i="3"/>
  <c r="AG31" i="3" s="1"/>
  <c r="AC32" i="3"/>
  <c r="AC31" i="3" s="1"/>
  <c r="AO32" i="3"/>
  <c r="AO31" i="3" s="1"/>
  <c r="Y32" i="3"/>
  <c r="Y31" i="3" s="1"/>
  <c r="Y35" i="3"/>
  <c r="AC35" i="3"/>
  <c r="AG200" i="3"/>
  <c r="E201" i="3" s="1"/>
  <c r="Q35" i="3"/>
  <c r="I35" i="3"/>
  <c r="C48" i="16"/>
  <c r="C49" i="16"/>
  <c r="C50" i="16"/>
  <c r="M35" i="3" l="1"/>
  <c r="AO35" i="3"/>
  <c r="U31" i="3"/>
  <c r="U35" i="3"/>
  <c r="AK31" i="3"/>
  <c r="AK35" i="3"/>
  <c r="AG35" i="3"/>
  <c r="AZ12" i="16"/>
  <c r="C51" i="16" s="1"/>
  <c r="Y201" i="3" l="1"/>
  <c r="AN123" i="14" l="1"/>
  <c r="AS123" i="14"/>
  <c r="AT123" i="14" s="1"/>
  <c r="G53" i="16"/>
  <c r="G51" i="16"/>
  <c r="G52" i="16"/>
  <c r="G50" i="16"/>
  <c r="G54" i="16"/>
  <c r="AO123" i="14" l="1"/>
  <c r="AX123" i="14"/>
  <c r="BC123" i="14" s="1"/>
  <c r="CF6" i="3"/>
  <c r="E210" i="3" s="1"/>
  <c r="CF8" i="3"/>
  <c r="E212" i="3" s="1"/>
  <c r="CF10" i="3"/>
  <c r="E214" i="3" s="1"/>
  <c r="CF12" i="3"/>
  <c r="E216" i="3" s="1"/>
  <c r="CF14" i="3"/>
  <c r="E218" i="3" s="1"/>
  <c r="CF16" i="3"/>
  <c r="E220" i="3" s="1"/>
  <c r="CF18" i="3"/>
  <c r="E222" i="3" s="1"/>
  <c r="CF20" i="3"/>
  <c r="E224" i="3" s="1"/>
  <c r="CF22" i="3"/>
  <c r="E226" i="3" s="1"/>
  <c r="CF24" i="3"/>
  <c r="E228" i="3" s="1"/>
  <c r="CF26" i="3"/>
  <c r="E230" i="3" s="1"/>
  <c r="CF4" i="3"/>
  <c r="FB36" i="13"/>
  <c r="FB37" i="13"/>
  <c r="AY123" i="14" l="1"/>
  <c r="BD123" i="14"/>
  <c r="BH123" i="14"/>
  <c r="E208" i="3"/>
  <c r="BM28" i="3" s="1"/>
  <c r="EJ36" i="13" s="1"/>
  <c r="BI123" i="14" l="1"/>
  <c r="BM123" i="14"/>
  <c r="BM2" i="13"/>
  <c r="BI10" i="13" s="1"/>
  <c r="BN123" i="14" l="1"/>
  <c r="BR123" i="14"/>
  <c r="M56" i="15"/>
  <c r="M57" i="15"/>
  <c r="M58" i="15"/>
  <c r="M55" i="15"/>
  <c r="AY20" i="15" l="1"/>
  <c r="BS123" i="14"/>
  <c r="BW123" i="14"/>
  <c r="AZ89" i="15"/>
  <c r="AZ90" i="15"/>
  <c r="AZ91" i="15"/>
  <c r="AZ92" i="15"/>
  <c r="AZ93" i="15"/>
  <c r="AZ94" i="15"/>
  <c r="AZ95" i="15"/>
  <c r="AZ96" i="15"/>
  <c r="AZ97" i="15"/>
  <c r="AZ98" i="15"/>
  <c r="AZ99" i="15"/>
  <c r="AZ88" i="15"/>
  <c r="C65" i="15"/>
  <c r="CI2" i="13" l="1"/>
  <c r="BX123" i="14"/>
  <c r="CB123" i="14"/>
  <c r="AZ113" i="15"/>
  <c r="AZ102" i="15"/>
  <c r="AZ103" i="15"/>
  <c r="AZ119" i="15"/>
  <c r="AZ123" i="15"/>
  <c r="AZ111" i="15"/>
  <c r="AZ107" i="15"/>
  <c r="AZ122" i="15"/>
  <c r="AZ109" i="15"/>
  <c r="G68" i="15"/>
  <c r="O68" i="15"/>
  <c r="W68" i="15"/>
  <c r="AE68" i="15"/>
  <c r="AM68" i="15"/>
  <c r="AU68" i="15"/>
  <c r="G69" i="15"/>
  <c r="O69" i="15"/>
  <c r="W69" i="15"/>
  <c r="AE69" i="15"/>
  <c r="AM69" i="15"/>
  <c r="AU69" i="15"/>
  <c r="G70" i="15"/>
  <c r="O70" i="15"/>
  <c r="W70" i="15"/>
  <c r="AE70" i="15"/>
  <c r="AM70" i="15"/>
  <c r="AU70" i="15"/>
  <c r="G71" i="15"/>
  <c r="O71" i="15"/>
  <c r="W71" i="15"/>
  <c r="AE71" i="15"/>
  <c r="AM71" i="15"/>
  <c r="AU71" i="15"/>
  <c r="G72" i="15"/>
  <c r="O72" i="15"/>
  <c r="W72" i="15"/>
  <c r="AE72" i="15"/>
  <c r="AM72" i="15"/>
  <c r="AU72" i="15"/>
  <c r="G73" i="15"/>
  <c r="O73" i="15"/>
  <c r="W73" i="15"/>
  <c r="AE73" i="15"/>
  <c r="AM73" i="15"/>
  <c r="AU73" i="15"/>
  <c r="G74" i="15"/>
  <c r="O74" i="15"/>
  <c r="W74" i="15"/>
  <c r="AM74" i="15"/>
  <c r="AU74" i="15"/>
  <c r="G75" i="15"/>
  <c r="W75" i="15"/>
  <c r="AM75" i="15"/>
  <c r="O76" i="15"/>
  <c r="AE76" i="15"/>
  <c r="G77" i="15"/>
  <c r="AM77" i="15"/>
  <c r="O78" i="15"/>
  <c r="AM78" i="15"/>
  <c r="Q67" i="15"/>
  <c r="AG67" i="15"/>
  <c r="I68" i="15"/>
  <c r="Q68" i="15"/>
  <c r="AG68" i="15"/>
  <c r="AW68" i="15"/>
  <c r="Q69" i="15"/>
  <c r="AO69" i="15"/>
  <c r="I70" i="15"/>
  <c r="Y70" i="15"/>
  <c r="AO70" i="15"/>
  <c r="I71" i="15"/>
  <c r="Y71" i="15"/>
  <c r="AO71" i="15"/>
  <c r="I72" i="15"/>
  <c r="Y72" i="15"/>
  <c r="AO72" i="15"/>
  <c r="I73" i="15"/>
  <c r="Y73" i="15"/>
  <c r="AO73" i="15"/>
  <c r="I74" i="15"/>
  <c r="Y74" i="15"/>
  <c r="AO74" i="15"/>
  <c r="I75" i="15"/>
  <c r="Y75" i="15"/>
  <c r="AO75" i="15"/>
  <c r="I76" i="15"/>
  <c r="E68" i="15"/>
  <c r="M68" i="15"/>
  <c r="U68" i="15"/>
  <c r="AC68" i="15"/>
  <c r="AK68" i="15"/>
  <c r="AS68" i="15"/>
  <c r="E69" i="15"/>
  <c r="M69" i="15"/>
  <c r="U69" i="15"/>
  <c r="AC69" i="15"/>
  <c r="AK69" i="15"/>
  <c r="AS69" i="15"/>
  <c r="E70" i="15"/>
  <c r="M70" i="15"/>
  <c r="U70" i="15"/>
  <c r="AC70" i="15"/>
  <c r="AK70" i="15"/>
  <c r="AS70" i="15"/>
  <c r="E71" i="15"/>
  <c r="M71" i="15"/>
  <c r="U71" i="15"/>
  <c r="AC71" i="15"/>
  <c r="AK71" i="15"/>
  <c r="AS71" i="15"/>
  <c r="E72" i="15"/>
  <c r="M72" i="15"/>
  <c r="U72" i="15"/>
  <c r="AC72" i="15"/>
  <c r="AK72" i="15"/>
  <c r="AS72" i="15"/>
  <c r="E73" i="15"/>
  <c r="M73" i="15"/>
  <c r="U73" i="15"/>
  <c r="AC73" i="15"/>
  <c r="AK73" i="15"/>
  <c r="AS73" i="15"/>
  <c r="E74" i="15"/>
  <c r="M74" i="15"/>
  <c r="U74" i="15"/>
  <c r="AC74" i="15"/>
  <c r="AK74" i="15"/>
  <c r="AS74" i="15"/>
  <c r="E75" i="15"/>
  <c r="M75" i="15"/>
  <c r="U75" i="15"/>
  <c r="AC75" i="15"/>
  <c r="AK75" i="15"/>
  <c r="AS75" i="15"/>
  <c r="E76" i="15"/>
  <c r="M76" i="15"/>
  <c r="U76" i="15"/>
  <c r="AC76" i="15"/>
  <c r="AK76" i="15"/>
  <c r="AS76" i="15"/>
  <c r="E77" i="15"/>
  <c r="M77" i="15"/>
  <c r="U77" i="15"/>
  <c r="AC77" i="15"/>
  <c r="AK77" i="15"/>
  <c r="AS77" i="15"/>
  <c r="E78" i="15"/>
  <c r="M78" i="15"/>
  <c r="U78" i="15"/>
  <c r="AC78" i="15"/>
  <c r="AK78" i="15"/>
  <c r="AS78" i="15"/>
  <c r="G67" i="15"/>
  <c r="O67" i="15"/>
  <c r="W67" i="15"/>
  <c r="AE67" i="15"/>
  <c r="AM67" i="15"/>
  <c r="AU67" i="15"/>
  <c r="AE74" i="15"/>
  <c r="O75" i="15"/>
  <c r="AE75" i="15"/>
  <c r="AU75" i="15"/>
  <c r="G76" i="15"/>
  <c r="W76" i="15"/>
  <c r="AM76" i="15"/>
  <c r="AU76" i="15"/>
  <c r="O77" i="15"/>
  <c r="W77" i="15"/>
  <c r="AE77" i="15"/>
  <c r="AU77" i="15"/>
  <c r="G78" i="15"/>
  <c r="W78" i="15"/>
  <c r="AE78" i="15"/>
  <c r="AU78" i="15"/>
  <c r="I67" i="15"/>
  <c r="Y67" i="15"/>
  <c r="AO67" i="15"/>
  <c r="AW67" i="15"/>
  <c r="Y68" i="15"/>
  <c r="AO68" i="15"/>
  <c r="I69" i="15"/>
  <c r="Y69" i="15"/>
  <c r="AG69" i="15"/>
  <c r="AW69" i="15"/>
  <c r="Q70" i="15"/>
  <c r="AG70" i="15"/>
  <c r="AW70" i="15"/>
  <c r="Q71" i="15"/>
  <c r="AG71" i="15"/>
  <c r="AW71" i="15"/>
  <c r="Q72" i="15"/>
  <c r="AG72" i="15"/>
  <c r="AW72" i="15"/>
  <c r="Q73" i="15"/>
  <c r="AG73" i="15"/>
  <c r="AW73" i="15"/>
  <c r="Q74" i="15"/>
  <c r="AG74" i="15"/>
  <c r="AW74" i="15"/>
  <c r="Q75" i="15"/>
  <c r="AG75" i="15"/>
  <c r="AW75" i="15"/>
  <c r="Q76" i="15"/>
  <c r="AA68" i="15"/>
  <c r="K69" i="15"/>
  <c r="AQ69" i="15"/>
  <c r="AA70" i="15"/>
  <c r="K71" i="15"/>
  <c r="AQ71" i="15"/>
  <c r="AA72" i="15"/>
  <c r="K73" i="15"/>
  <c r="AQ73" i="15"/>
  <c r="AA74" i="15"/>
  <c r="K75" i="15"/>
  <c r="AQ75" i="15"/>
  <c r="Y76" i="15"/>
  <c r="AO76" i="15"/>
  <c r="I77" i="15"/>
  <c r="Y77" i="15"/>
  <c r="AO77" i="15"/>
  <c r="I78" i="15"/>
  <c r="Y78" i="15"/>
  <c r="AO78" i="15"/>
  <c r="K67" i="15"/>
  <c r="AA67" i="15"/>
  <c r="AQ67" i="15"/>
  <c r="C68" i="15"/>
  <c r="AI68" i="15"/>
  <c r="S69" i="15"/>
  <c r="C70" i="15"/>
  <c r="AI70" i="15"/>
  <c r="S71" i="15"/>
  <c r="C72" i="15"/>
  <c r="AI72" i="15"/>
  <c r="S73" i="15"/>
  <c r="C74" i="15"/>
  <c r="AI74" i="15"/>
  <c r="S75" i="15"/>
  <c r="C76" i="15"/>
  <c r="AA76" i="15"/>
  <c r="AQ76" i="15"/>
  <c r="K77" i="15"/>
  <c r="AA77" i="15"/>
  <c r="AQ77" i="15"/>
  <c r="K78" i="15"/>
  <c r="AA78" i="15"/>
  <c r="AQ78" i="15"/>
  <c r="M67" i="15"/>
  <c r="AC67" i="15"/>
  <c r="AS67" i="15"/>
  <c r="K68" i="15"/>
  <c r="AQ68" i="15"/>
  <c r="AA69" i="15"/>
  <c r="K70" i="15"/>
  <c r="AQ70" i="15"/>
  <c r="AA71" i="15"/>
  <c r="K72" i="15"/>
  <c r="AQ72" i="15"/>
  <c r="AA73" i="15"/>
  <c r="K74" i="15"/>
  <c r="AQ74" i="15"/>
  <c r="AA75" i="15"/>
  <c r="K76" i="15"/>
  <c r="AG76" i="15"/>
  <c r="AW76" i="15"/>
  <c r="Q77" i="15"/>
  <c r="AG77" i="15"/>
  <c r="AW77" i="15"/>
  <c r="Q78" i="15"/>
  <c r="AG78" i="15"/>
  <c r="AW78" i="15"/>
  <c r="S67" i="15"/>
  <c r="AI67" i="15"/>
  <c r="C67" i="15"/>
  <c r="S68" i="15"/>
  <c r="C69" i="15"/>
  <c r="AI69" i="15"/>
  <c r="S70" i="15"/>
  <c r="C71" i="15"/>
  <c r="AI71" i="15"/>
  <c r="S72" i="15"/>
  <c r="C73" i="15"/>
  <c r="AI73" i="15"/>
  <c r="S74" i="15"/>
  <c r="C75" i="15"/>
  <c r="AI75" i="15"/>
  <c r="S76" i="15"/>
  <c r="AI76" i="15"/>
  <c r="C77" i="15"/>
  <c r="S77" i="15"/>
  <c r="AI77" i="15"/>
  <c r="C78" i="15"/>
  <c r="S78" i="15"/>
  <c r="AI78" i="15"/>
  <c r="E67" i="15"/>
  <c r="U67" i="15"/>
  <c r="AK67" i="15"/>
  <c r="AZ127" i="15"/>
  <c r="AZ126" i="15"/>
  <c r="AZ125" i="15"/>
  <c r="AZ124" i="15"/>
  <c r="AZ121" i="15"/>
  <c r="AZ120" i="15"/>
  <c r="AZ118" i="15"/>
  <c r="AZ117" i="15"/>
  <c r="AZ116" i="15"/>
  <c r="AZ112" i="15"/>
  <c r="AZ110" i="15"/>
  <c r="AZ108" i="15"/>
  <c r="AZ106" i="15"/>
  <c r="AZ105" i="15"/>
  <c r="AZ104" i="15"/>
  <c r="L45" i="15"/>
  <c r="L46" i="15"/>
  <c r="L47" i="15"/>
  <c r="I45" i="15"/>
  <c r="I46" i="15"/>
  <c r="I47" i="15"/>
  <c r="R47" i="15" l="1"/>
  <c r="W12" i="13" s="1"/>
  <c r="V47" i="15"/>
  <c r="AX12" i="13" s="1"/>
  <c r="M13" i="15"/>
  <c r="CC123" i="14"/>
  <c r="CG123" i="14"/>
  <c r="AB13" i="15"/>
  <c r="AY77" i="15"/>
  <c r="AO35" i="15" s="1"/>
  <c r="DX75" i="15" s="1"/>
  <c r="AY75" i="15"/>
  <c r="AC33" i="15" s="1"/>
  <c r="DR73" i="15" s="1"/>
  <c r="AY72" i="15"/>
  <c r="BA30" i="15" s="1"/>
  <c r="ED70" i="15" s="1"/>
  <c r="AY78" i="15"/>
  <c r="W36" i="15" s="1"/>
  <c r="DO76" i="15" s="1"/>
  <c r="AY69" i="15"/>
  <c r="AM27" i="15" s="1"/>
  <c r="DW67" i="15" s="1"/>
  <c r="U33" i="15"/>
  <c r="DN73" i="15" s="1"/>
  <c r="AY74" i="15"/>
  <c r="O32" i="15" s="1"/>
  <c r="DK72" i="15" s="1"/>
  <c r="AY71" i="15"/>
  <c r="AE35" i="15"/>
  <c r="DS75" i="15" s="1"/>
  <c r="AY76" i="15"/>
  <c r="AU34" i="15" s="1"/>
  <c r="EA74" i="15" s="1"/>
  <c r="AY68" i="15"/>
  <c r="K26" i="15" s="1"/>
  <c r="DI66" i="15" s="1"/>
  <c r="AY73" i="15"/>
  <c r="O31" i="15" s="1"/>
  <c r="DK71" i="15" s="1"/>
  <c r="AY67" i="15"/>
  <c r="G25" i="15" s="1"/>
  <c r="DG65" i="15" s="1"/>
  <c r="AY70" i="15"/>
  <c r="M28" i="15" s="1"/>
  <c r="DJ68" i="15" s="1"/>
  <c r="B126" i="14"/>
  <c r="B125" i="14"/>
  <c r="B123" i="14"/>
  <c r="B122" i="14"/>
  <c r="B120" i="14"/>
  <c r="B119" i="14"/>
  <c r="B117" i="14"/>
  <c r="B116" i="14"/>
  <c r="B114" i="14"/>
  <c r="B113" i="14"/>
  <c r="B111" i="14"/>
  <c r="B110" i="14"/>
  <c r="B108" i="14"/>
  <c r="B107" i="14"/>
  <c r="B105" i="14"/>
  <c r="B104" i="14"/>
  <c r="B102" i="14"/>
  <c r="B101" i="14"/>
  <c r="B99" i="14"/>
  <c r="B98" i="14"/>
  <c r="B96" i="14"/>
  <c r="B95" i="14"/>
  <c r="B93" i="14"/>
  <c r="B92" i="14"/>
  <c r="AY18" i="13" l="1"/>
  <c r="AX13" i="13"/>
  <c r="CT6" i="13"/>
  <c r="DO89" i="15"/>
  <c r="P124" i="14" s="1"/>
  <c r="DI79" i="15"/>
  <c r="J94" i="14" s="1"/>
  <c r="DK85" i="15"/>
  <c r="L112" i="14" s="1"/>
  <c r="ED83" i="15"/>
  <c r="AE106" i="14" s="1"/>
  <c r="DJ81" i="15"/>
  <c r="K100" i="14" s="1"/>
  <c r="EA87" i="15"/>
  <c r="AB118" i="14" s="1"/>
  <c r="DN86" i="15"/>
  <c r="O115" i="14" s="1"/>
  <c r="DR86" i="15"/>
  <c r="S115" i="14" s="1"/>
  <c r="DK84" i="15"/>
  <c r="L109" i="14" s="1"/>
  <c r="DG78" i="15"/>
  <c r="H91" i="14" s="1"/>
  <c r="AM92" i="14" s="1"/>
  <c r="DS88" i="15"/>
  <c r="T121" i="14" s="1"/>
  <c r="DW80" i="15"/>
  <c r="X97" i="14" s="1"/>
  <c r="DX88" i="15"/>
  <c r="Y121" i="14" s="1"/>
  <c r="AY35" i="15"/>
  <c r="EC75" i="15" s="1"/>
  <c r="M35" i="15"/>
  <c r="DJ75" i="15" s="1"/>
  <c r="O35" i="15"/>
  <c r="DK75" i="15" s="1"/>
  <c r="AC35" i="15"/>
  <c r="DR75" i="15" s="1"/>
  <c r="K30" i="15"/>
  <c r="DI70" i="15" s="1"/>
  <c r="AK32" i="15"/>
  <c r="DV72" i="15" s="1"/>
  <c r="AU35" i="15"/>
  <c r="EA75" i="15" s="1"/>
  <c r="AA25" i="15"/>
  <c r="Y29" i="15"/>
  <c r="DP69" i="15" s="1"/>
  <c r="AQ32" i="15"/>
  <c r="DY72" i="15" s="1"/>
  <c r="O33" i="15"/>
  <c r="DK73" i="15" s="1"/>
  <c r="AS36" i="15"/>
  <c r="DZ76" i="15" s="1"/>
  <c r="AA35" i="15"/>
  <c r="DQ75" i="15" s="1"/>
  <c r="I35" i="15"/>
  <c r="DH75" i="15" s="1"/>
  <c r="M30" i="15"/>
  <c r="DJ70" i="15" s="1"/>
  <c r="AE30" i="15"/>
  <c r="DS70" i="15" s="1"/>
  <c r="S30" i="15"/>
  <c r="DM70" i="15" s="1"/>
  <c r="AG30" i="15"/>
  <c r="DT70" i="15" s="1"/>
  <c r="AC30" i="15"/>
  <c r="DR70" i="15" s="1"/>
  <c r="CH123" i="14"/>
  <c r="CL123" i="14"/>
  <c r="AS30" i="15"/>
  <c r="DZ70" i="15" s="1"/>
  <c r="AW27" i="15"/>
  <c r="EB67" i="15" s="1"/>
  <c r="S35" i="15"/>
  <c r="DM75" i="15" s="1"/>
  <c r="AW30" i="15"/>
  <c r="EB70" i="15" s="1"/>
  <c r="AQ30" i="15"/>
  <c r="DY70" i="15" s="1"/>
  <c r="AW35" i="15"/>
  <c r="EB75" i="15" s="1"/>
  <c r="AS27" i="15"/>
  <c r="DZ67" i="15" s="1"/>
  <c r="AK35" i="15"/>
  <c r="DV75" i="15" s="1"/>
  <c r="K35" i="15"/>
  <c r="DI75" i="15" s="1"/>
  <c r="AI35" i="15"/>
  <c r="DU75" i="15" s="1"/>
  <c r="G35" i="15"/>
  <c r="DG75" i="15" s="1"/>
  <c r="S36" i="15"/>
  <c r="DM76" i="15" s="1"/>
  <c r="W33" i="15"/>
  <c r="DO73" i="15" s="1"/>
  <c r="K33" i="15"/>
  <c r="DI73" i="15" s="1"/>
  <c r="AS32" i="15"/>
  <c r="DZ72" i="15" s="1"/>
  <c r="AE33" i="15"/>
  <c r="DS73" i="15" s="1"/>
  <c r="AS33" i="15"/>
  <c r="DZ73" i="15" s="1"/>
  <c r="AA27" i="15"/>
  <c r="DQ67" i="15" s="1"/>
  <c r="U27" i="15"/>
  <c r="DN67" i="15" s="1"/>
  <c r="AG28" i="15"/>
  <c r="DT68" i="15" s="1"/>
  <c r="AC27" i="15"/>
  <c r="DR67" i="15" s="1"/>
  <c r="AU30" i="15"/>
  <c r="EA70" i="15" s="1"/>
  <c r="AI30" i="15"/>
  <c r="DU70" i="15" s="1"/>
  <c r="AY30" i="15"/>
  <c r="EC70" i="15" s="1"/>
  <c r="AO30" i="15"/>
  <c r="DX70" i="15" s="1"/>
  <c r="BA36" i="15"/>
  <c r="ED76" i="15" s="1"/>
  <c r="AA30" i="15"/>
  <c r="DQ70" i="15" s="1"/>
  <c r="S34" i="15"/>
  <c r="DM74" i="15" s="1"/>
  <c r="Q31" i="15"/>
  <c r="DL71" i="15" s="1"/>
  <c r="AG34" i="15"/>
  <c r="DT74" i="15" s="1"/>
  <c r="AO34" i="15"/>
  <c r="DX74" i="15" s="1"/>
  <c r="U34" i="15"/>
  <c r="DN74" i="15" s="1"/>
  <c r="AY34" i="15"/>
  <c r="EC74" i="15" s="1"/>
  <c r="AM34" i="15"/>
  <c r="DW74" i="15" s="1"/>
  <c r="AI27" i="15"/>
  <c r="DU67" i="15" s="1"/>
  <c r="AI34" i="15"/>
  <c r="DU74" i="15" s="1"/>
  <c r="I32" i="15"/>
  <c r="DH72" i="15" s="1"/>
  <c r="AK27" i="15"/>
  <c r="DV67" i="15" s="1"/>
  <c r="G32" i="15"/>
  <c r="DG72" i="15" s="1"/>
  <c r="AA33" i="15"/>
  <c r="DQ73" i="15" s="1"/>
  <c r="S33" i="15"/>
  <c r="DM73" i="15" s="1"/>
  <c r="AS35" i="15"/>
  <c r="DZ75" i="15" s="1"/>
  <c r="AQ35" i="15"/>
  <c r="DY75" i="15" s="1"/>
  <c r="AI33" i="15"/>
  <c r="DU73" i="15" s="1"/>
  <c r="G30" i="15"/>
  <c r="DG70" i="15" s="1"/>
  <c r="AO27" i="15"/>
  <c r="DX67" i="15" s="1"/>
  <c r="BA25" i="15"/>
  <c r="ED65" i="15" s="1"/>
  <c r="K34" i="15"/>
  <c r="DI74" i="15" s="1"/>
  <c r="G34" i="15"/>
  <c r="DG74" i="15" s="1"/>
  <c r="AQ27" i="15"/>
  <c r="DY67" i="15" s="1"/>
  <c r="BA27" i="15"/>
  <c r="ED67" i="15" s="1"/>
  <c r="G27" i="15"/>
  <c r="DG67" i="15" s="1"/>
  <c r="I33" i="15"/>
  <c r="DH73" i="15" s="1"/>
  <c r="AK33" i="15"/>
  <c r="DV73" i="15" s="1"/>
  <c r="AW31" i="15"/>
  <c r="EB71" i="15" s="1"/>
  <c r="AM33" i="15"/>
  <c r="DW73" i="15" s="1"/>
  <c r="Y31" i="15"/>
  <c r="DP71" i="15" s="1"/>
  <c r="K36" i="15"/>
  <c r="DI76" i="15" s="1"/>
  <c r="AU36" i="15"/>
  <c r="EA76" i="15" s="1"/>
  <c r="AO33" i="15"/>
  <c r="DX73" i="15" s="1"/>
  <c r="O36" i="15"/>
  <c r="DK76" i="15" s="1"/>
  <c r="AA31" i="15"/>
  <c r="DQ71" i="15" s="1"/>
  <c r="Q29" i="15"/>
  <c r="DL69" i="15" s="1"/>
  <c r="Q33" i="15"/>
  <c r="DL73" i="15" s="1"/>
  <c r="AG36" i="15"/>
  <c r="DT76" i="15" s="1"/>
  <c r="AY36" i="15"/>
  <c r="EC76" i="15" s="1"/>
  <c r="BA33" i="15"/>
  <c r="ED73" i="15" s="1"/>
  <c r="AC36" i="15"/>
  <c r="DR76" i="15" s="1"/>
  <c r="AE36" i="15"/>
  <c r="DS76" i="15" s="1"/>
  <c r="AM36" i="15"/>
  <c r="DW76" i="15" s="1"/>
  <c r="AQ36" i="15"/>
  <c r="DY76" i="15" s="1"/>
  <c r="AO28" i="15"/>
  <c r="DX68" i="15" s="1"/>
  <c r="AO36" i="15"/>
  <c r="DX76" i="15" s="1"/>
  <c r="AU33" i="15"/>
  <c r="EA73" i="15" s="1"/>
  <c r="AU28" i="15"/>
  <c r="EA68" i="15" s="1"/>
  <c r="I25" i="15"/>
  <c r="W32" i="15"/>
  <c r="DO72" i="15" s="1"/>
  <c r="K29" i="15"/>
  <c r="DI69" i="15" s="1"/>
  <c r="Q36" i="15"/>
  <c r="DL76" i="15" s="1"/>
  <c r="AA36" i="15"/>
  <c r="DQ76" i="15" s="1"/>
  <c r="AI36" i="15"/>
  <c r="DU76" i="15" s="1"/>
  <c r="W27" i="15"/>
  <c r="DO67" i="15" s="1"/>
  <c r="O30" i="15"/>
  <c r="DK70" i="15" s="1"/>
  <c r="M31" i="15"/>
  <c r="DJ71" i="15" s="1"/>
  <c r="AK36" i="15"/>
  <c r="DV76" i="15" s="1"/>
  <c r="M33" i="15"/>
  <c r="DJ73" i="15" s="1"/>
  <c r="I36" i="15"/>
  <c r="DH76" i="15" s="1"/>
  <c r="AG33" i="15"/>
  <c r="DT73" i="15" s="1"/>
  <c r="G36" i="15"/>
  <c r="DG76" i="15" s="1"/>
  <c r="M36" i="15"/>
  <c r="DJ76" i="15" s="1"/>
  <c r="G33" i="15"/>
  <c r="DG73" i="15" s="1"/>
  <c r="AW33" i="15"/>
  <c r="EB73" i="15" s="1"/>
  <c r="AY33" i="15"/>
  <c r="EC73" i="15" s="1"/>
  <c r="AM29" i="15"/>
  <c r="DW69" i="15" s="1"/>
  <c r="AS29" i="15"/>
  <c r="DZ69" i="15" s="1"/>
  <c r="Y33" i="15"/>
  <c r="DP73" i="15" s="1"/>
  <c r="BA28" i="15"/>
  <c r="ED68" i="15" s="1"/>
  <c r="AQ33" i="15"/>
  <c r="DY73" i="15" s="1"/>
  <c r="AW36" i="15"/>
  <c r="EB76" i="15" s="1"/>
  <c r="Y36" i="15"/>
  <c r="DP76" i="15" s="1"/>
  <c r="M27" i="15"/>
  <c r="DJ67" i="15" s="1"/>
  <c r="W30" i="15"/>
  <c r="DO70" i="15" s="1"/>
  <c r="AE26" i="15"/>
  <c r="DS66" i="15" s="1"/>
  <c r="Q26" i="15"/>
  <c r="DL66" i="15" s="1"/>
  <c r="AK26" i="15"/>
  <c r="DV66" i="15" s="1"/>
  <c r="BA26" i="15"/>
  <c r="ED66" i="15" s="1"/>
  <c r="AI26" i="15"/>
  <c r="DU66" i="15" s="1"/>
  <c r="U26" i="15"/>
  <c r="DN66" i="15" s="1"/>
  <c r="AY26" i="15"/>
  <c r="EC66" i="15" s="1"/>
  <c r="M26" i="15"/>
  <c r="DJ66" i="15" s="1"/>
  <c r="AQ26" i="15"/>
  <c r="DY66" i="15" s="1"/>
  <c r="AW26" i="15"/>
  <c r="EB66" i="15" s="1"/>
  <c r="W26" i="15"/>
  <c r="DO66" i="15" s="1"/>
  <c r="K28" i="15"/>
  <c r="DI68" i="15" s="1"/>
  <c r="M34" i="15"/>
  <c r="DJ74" i="15" s="1"/>
  <c r="AK28" i="15"/>
  <c r="DV68" i="15" s="1"/>
  <c r="AU25" i="15"/>
  <c r="EA65" i="15" s="1"/>
  <c r="AO31" i="15"/>
  <c r="DX71" i="15" s="1"/>
  <c r="AG31" i="15"/>
  <c r="DT71" i="15" s="1"/>
  <c r="K31" i="15"/>
  <c r="DI71" i="15" s="1"/>
  <c r="S31" i="15"/>
  <c r="DM71" i="15" s="1"/>
  <c r="AU31" i="15"/>
  <c r="EA71" i="15" s="1"/>
  <c r="W31" i="15"/>
  <c r="DO71" i="15" s="1"/>
  <c r="AS31" i="15"/>
  <c r="DZ71" i="15" s="1"/>
  <c r="AC31" i="15"/>
  <c r="DR71" i="15" s="1"/>
  <c r="AM26" i="15"/>
  <c r="DW66" i="15" s="1"/>
  <c r="Y25" i="15"/>
  <c r="S28" i="15"/>
  <c r="DM68" i="15" s="1"/>
  <c r="AI31" i="15"/>
  <c r="DU71" i="15" s="1"/>
  <c r="I26" i="15"/>
  <c r="DH66" i="15" s="1"/>
  <c r="AK31" i="15"/>
  <c r="DV71" i="15" s="1"/>
  <c r="G26" i="15"/>
  <c r="DG66" i="15" s="1"/>
  <c r="AE31" i="15"/>
  <c r="DS71" i="15" s="1"/>
  <c r="AO29" i="15"/>
  <c r="DX69" i="15" s="1"/>
  <c r="W29" i="15"/>
  <c r="DO69" i="15" s="1"/>
  <c r="AC29" i="15"/>
  <c r="DR69" i="15" s="1"/>
  <c r="AU29" i="15"/>
  <c r="EA69" i="15" s="1"/>
  <c r="AQ29" i="15"/>
  <c r="DY69" i="15" s="1"/>
  <c r="AE29" i="15"/>
  <c r="DS69" i="15" s="1"/>
  <c r="G29" i="15"/>
  <c r="DG69" i="15" s="1"/>
  <c r="AI29" i="15"/>
  <c r="DU69" i="15" s="1"/>
  <c r="BA29" i="15"/>
  <c r="ED69" i="15" s="1"/>
  <c r="AW29" i="15"/>
  <c r="EB69" i="15" s="1"/>
  <c r="AA29" i="15"/>
  <c r="DQ69" i="15" s="1"/>
  <c r="AK29" i="15"/>
  <c r="DV69" i="15" s="1"/>
  <c r="I29" i="15"/>
  <c r="DH69" i="15" s="1"/>
  <c r="S29" i="15"/>
  <c r="DM69" i="15" s="1"/>
  <c r="O29" i="15"/>
  <c r="DK69" i="15" s="1"/>
  <c r="U29" i="15"/>
  <c r="DN69" i="15" s="1"/>
  <c r="AG29" i="15"/>
  <c r="DT69" i="15" s="1"/>
  <c r="BA31" i="15"/>
  <c r="ED71" i="15" s="1"/>
  <c r="AY29" i="15"/>
  <c r="EC69" i="15" s="1"/>
  <c r="Y26" i="15"/>
  <c r="DP66" i="15" s="1"/>
  <c r="U25" i="15"/>
  <c r="Q28" i="15"/>
  <c r="DL68" i="15" s="1"/>
  <c r="I31" i="15"/>
  <c r="DH71" i="15" s="1"/>
  <c r="AE32" i="15"/>
  <c r="DS72" i="15" s="1"/>
  <c r="AM25" i="15"/>
  <c r="DW65" i="15" s="1"/>
  <c r="AQ28" i="15"/>
  <c r="DY68" i="15" s="1"/>
  <c r="AY32" i="15"/>
  <c r="EC72" i="15" s="1"/>
  <c r="AS28" i="15"/>
  <c r="DZ68" i="15" s="1"/>
  <c r="AG26" i="15"/>
  <c r="DT66" i="15" s="1"/>
  <c r="S25" i="15"/>
  <c r="U31" i="15"/>
  <c r="DN71" i="15" s="1"/>
  <c r="G28" i="15"/>
  <c r="DG68" i="15" s="1"/>
  <c r="G31" i="15"/>
  <c r="DG71" i="15" s="1"/>
  <c r="AU26" i="15"/>
  <c r="EA66" i="15" s="1"/>
  <c r="AI28" i="15"/>
  <c r="DU68" i="15" s="1"/>
  <c r="AY28" i="15"/>
  <c r="EC68" i="15" s="1"/>
  <c r="M29" i="15"/>
  <c r="DJ69" i="15" s="1"/>
  <c r="AO26" i="15"/>
  <c r="DX66" i="15" s="1"/>
  <c r="I34" i="15"/>
  <c r="DH74" i="15" s="1"/>
  <c r="AC26" i="15"/>
  <c r="DR66" i="15" s="1"/>
  <c r="BA32" i="15"/>
  <c r="ED72" i="15" s="1"/>
  <c r="AM28" i="15"/>
  <c r="DW68" i="15" s="1"/>
  <c r="AM31" i="15"/>
  <c r="DW71" i="15" s="1"/>
  <c r="AC34" i="15"/>
  <c r="DR74" i="15" s="1"/>
  <c r="AK34" i="15"/>
  <c r="DV74" i="15" s="1"/>
  <c r="AY31" i="15"/>
  <c r="EC71" i="15" s="1"/>
  <c r="AA26" i="15"/>
  <c r="DQ66" i="15" s="1"/>
  <c r="AQ31" i="15"/>
  <c r="DY71" i="15" s="1"/>
  <c r="AS26" i="15"/>
  <c r="DZ66" i="15" s="1"/>
  <c r="U28" i="15"/>
  <c r="DN68" i="15" s="1"/>
  <c r="Y28" i="15"/>
  <c r="DP68" i="15" s="1"/>
  <c r="AC28" i="15"/>
  <c r="DR68" i="15" s="1"/>
  <c r="AW28" i="15"/>
  <c r="EB68" i="15" s="1"/>
  <c r="AA28" i="15"/>
  <c r="DQ68" i="15" s="1"/>
  <c r="AE28" i="15"/>
  <c r="DS68" i="15" s="1"/>
  <c r="W28" i="15"/>
  <c r="DO68" i="15" s="1"/>
  <c r="O28" i="15"/>
  <c r="DK68" i="15" s="1"/>
  <c r="K25" i="15"/>
  <c r="AE25" i="15"/>
  <c r="DS65" i="15" s="1"/>
  <c r="AS25" i="15"/>
  <c r="DZ65" i="15" s="1"/>
  <c r="Q25" i="15"/>
  <c r="AC25" i="15"/>
  <c r="O25" i="15"/>
  <c r="M25" i="15"/>
  <c r="AK25" i="15"/>
  <c r="DV65" i="15" s="1"/>
  <c r="AW25" i="15"/>
  <c r="EB65" i="15" s="1"/>
  <c r="AY25" i="15"/>
  <c r="EC65" i="15" s="1"/>
  <c r="AG25" i="15"/>
  <c r="DT65" i="15" s="1"/>
  <c r="AQ25" i="15"/>
  <c r="DY65" i="15" s="1"/>
  <c r="AI25" i="15"/>
  <c r="DU65" i="15" s="1"/>
  <c r="S26" i="15"/>
  <c r="DM66" i="15" s="1"/>
  <c r="I28" i="15"/>
  <c r="DH68" i="15" s="1"/>
  <c r="AS34" i="15"/>
  <c r="DZ74" i="15" s="1"/>
  <c r="Y34" i="15"/>
  <c r="DP74" i="15" s="1"/>
  <c r="Q34" i="15"/>
  <c r="DL74" i="15" s="1"/>
  <c r="O34" i="15"/>
  <c r="DK74" i="15" s="1"/>
  <c r="BA34" i="15"/>
  <c r="ED74" i="15" s="1"/>
  <c r="AE34" i="15"/>
  <c r="DS74" i="15" s="1"/>
  <c r="AW34" i="15"/>
  <c r="EB74" i="15" s="1"/>
  <c r="O26" i="15"/>
  <c r="DK66" i="15" s="1"/>
  <c r="W34" i="15"/>
  <c r="DO74" i="15" s="1"/>
  <c r="AU32" i="15"/>
  <c r="EA72" i="15" s="1"/>
  <c r="AM32" i="15"/>
  <c r="DW72" i="15" s="1"/>
  <c r="AW32" i="15"/>
  <c r="EB72" i="15" s="1"/>
  <c r="M32" i="15"/>
  <c r="DJ72" i="15" s="1"/>
  <c r="AA32" i="15"/>
  <c r="DQ72" i="15" s="1"/>
  <c r="AI32" i="15"/>
  <c r="DU72" i="15" s="1"/>
  <c r="AO32" i="15"/>
  <c r="DX72" i="15" s="1"/>
  <c r="S32" i="15"/>
  <c r="DM72" i="15" s="1"/>
  <c r="AG32" i="15"/>
  <c r="DT72" i="15" s="1"/>
  <c r="K32" i="15"/>
  <c r="DI72" i="15" s="1"/>
  <c r="Y32" i="15"/>
  <c r="DP72" i="15" s="1"/>
  <c r="AC32" i="15"/>
  <c r="DR72" i="15" s="1"/>
  <c r="Q32" i="15"/>
  <c r="DL72" i="15" s="1"/>
  <c r="W25" i="15"/>
  <c r="AA34" i="15"/>
  <c r="DQ74" i="15" s="1"/>
  <c r="AQ34" i="15"/>
  <c r="DY74" i="15" s="1"/>
  <c r="U32" i="15"/>
  <c r="DN72" i="15" s="1"/>
  <c r="AO25" i="15"/>
  <c r="DX65" i="15" s="1"/>
  <c r="O27" i="15"/>
  <c r="DK67" i="15" s="1"/>
  <c r="Q27" i="15"/>
  <c r="DL67" i="15" s="1"/>
  <c r="Q35" i="15"/>
  <c r="DL75" i="15" s="1"/>
  <c r="AU27" i="15"/>
  <c r="EA67" i="15" s="1"/>
  <c r="AM30" i="15"/>
  <c r="DW70" i="15" s="1"/>
  <c r="U35" i="15"/>
  <c r="DN75" i="15" s="1"/>
  <c r="W35" i="15"/>
  <c r="DO75" i="15" s="1"/>
  <c r="BA35" i="15"/>
  <c r="ED75" i="15" s="1"/>
  <c r="AY27" i="15"/>
  <c r="EC67" i="15" s="1"/>
  <c r="Y27" i="15"/>
  <c r="DP67" i="15" s="1"/>
  <c r="I30" i="15"/>
  <c r="DH70" i="15" s="1"/>
  <c r="Y35" i="15"/>
  <c r="DP75" i="15" s="1"/>
  <c r="U30" i="15"/>
  <c r="DN70" i="15" s="1"/>
  <c r="AM35" i="15"/>
  <c r="DW75" i="15" s="1"/>
  <c r="K27" i="15"/>
  <c r="DI67" i="15" s="1"/>
  <c r="AG27" i="15"/>
  <c r="DT67" i="15" s="1"/>
  <c r="Q30" i="15"/>
  <c r="DL70" i="15" s="1"/>
  <c r="AG35" i="15"/>
  <c r="DT75" i="15" s="1"/>
  <c r="AK30" i="15"/>
  <c r="DV70" i="15" s="1"/>
  <c r="I27" i="15"/>
  <c r="DH67" i="15" s="1"/>
  <c r="Y30" i="15"/>
  <c r="DP70" i="15" s="1"/>
  <c r="AE27" i="15"/>
  <c r="DS67" i="15" s="1"/>
  <c r="U36" i="15"/>
  <c r="DN76" i="15" s="1"/>
  <c r="S27" i="15"/>
  <c r="DM67" i="15" s="1"/>
  <c r="CT3" i="13" l="1"/>
  <c r="AY19" i="13"/>
  <c r="BN31" i="13"/>
  <c r="EC80" i="15"/>
  <c r="AD97" i="14" s="1"/>
  <c r="AW114" i="14" s="1"/>
  <c r="DQ87" i="15"/>
  <c r="R118" i="14" s="1"/>
  <c r="CF102" i="14" s="1"/>
  <c r="DP85" i="15"/>
  <c r="Q112" i="14" s="1"/>
  <c r="BV101" i="14" s="1"/>
  <c r="DX85" i="15"/>
  <c r="Y112" i="14" s="1"/>
  <c r="EB85" i="15"/>
  <c r="AC112" i="14" s="1"/>
  <c r="BV113" i="14" s="1"/>
  <c r="DK79" i="15"/>
  <c r="L94" i="14" s="1"/>
  <c r="AR96" i="14" s="1"/>
  <c r="DK87" i="15"/>
  <c r="L118" i="14" s="1"/>
  <c r="CF96" i="14" s="1"/>
  <c r="DH81" i="15"/>
  <c r="I100" i="14" s="1"/>
  <c r="BB93" i="14" s="1"/>
  <c r="DT78" i="15"/>
  <c r="U91" i="14" s="1"/>
  <c r="AM105" i="14" s="1"/>
  <c r="DZ78" i="15"/>
  <c r="AA91" i="14" s="1"/>
  <c r="AM111" i="14" s="1"/>
  <c r="DO81" i="15"/>
  <c r="P100" i="14" s="1"/>
  <c r="BB100" i="14" s="1"/>
  <c r="DR81" i="15"/>
  <c r="S100" i="14" s="1"/>
  <c r="BB103" i="14" s="1"/>
  <c r="DY84" i="15"/>
  <c r="Z109" i="14" s="1"/>
  <c r="BQ110" i="14" s="1"/>
  <c r="DR87" i="15"/>
  <c r="S118" i="14" s="1"/>
  <c r="CF103" i="14" s="1"/>
  <c r="DR79" i="15"/>
  <c r="S94" i="14" s="1"/>
  <c r="AR103" i="14" s="1"/>
  <c r="EC81" i="15"/>
  <c r="AD100" i="14" s="1"/>
  <c r="BB114" i="14" s="1"/>
  <c r="DG81" i="15"/>
  <c r="H100" i="14" s="1"/>
  <c r="BB92" i="14" s="1"/>
  <c r="DZ81" i="15"/>
  <c r="AA100" i="14" s="1"/>
  <c r="BB111" i="14" s="1"/>
  <c r="DS85" i="15"/>
  <c r="T112" i="14" s="1"/>
  <c r="BV104" i="14" s="1"/>
  <c r="DP79" i="15"/>
  <c r="Q94" i="14" s="1"/>
  <c r="AR101" i="14" s="1"/>
  <c r="DN82" i="15"/>
  <c r="O103" i="14" s="1"/>
  <c r="BG99" i="14" s="1"/>
  <c r="DV82" i="15"/>
  <c r="W103" i="14" s="1"/>
  <c r="BG107" i="14" s="1"/>
  <c r="DU82" i="15"/>
  <c r="V103" i="14" s="1"/>
  <c r="BG106" i="14" s="1"/>
  <c r="EA82" i="15"/>
  <c r="AB103" i="14" s="1"/>
  <c r="BG112" i="14" s="1"/>
  <c r="DS84" i="15"/>
  <c r="T109" i="14" s="1"/>
  <c r="BQ104" i="14" s="1"/>
  <c r="DU84" i="15"/>
  <c r="V109" i="14" s="1"/>
  <c r="BQ106" i="14" s="1"/>
  <c r="DR84" i="15"/>
  <c r="S109" i="14" s="1"/>
  <c r="BQ103" i="14" s="1"/>
  <c r="DM84" i="15"/>
  <c r="N109" i="14" s="1"/>
  <c r="BQ98" i="14" s="1"/>
  <c r="EA78" i="15"/>
  <c r="AB91" i="14" s="1"/>
  <c r="AM112" i="14" s="1"/>
  <c r="DO79" i="15"/>
  <c r="P94" i="14" s="1"/>
  <c r="AR100" i="14" s="1"/>
  <c r="EC79" i="15"/>
  <c r="AD94" i="14" s="1"/>
  <c r="AR114" i="14" s="1"/>
  <c r="DV79" i="15"/>
  <c r="W94" i="14" s="1"/>
  <c r="AR107" i="14" s="1"/>
  <c r="DJ80" i="15"/>
  <c r="K97" i="14" s="1"/>
  <c r="AW95" i="14" s="1"/>
  <c r="ED81" i="15"/>
  <c r="AE100" i="14" s="1"/>
  <c r="BB115" i="14" s="1"/>
  <c r="EC86" i="15"/>
  <c r="AD115" i="14" s="1"/>
  <c r="CA114" i="14" s="1"/>
  <c r="DG89" i="15"/>
  <c r="H124" i="14" s="1"/>
  <c r="DV89" i="15"/>
  <c r="W124" i="14" s="1"/>
  <c r="CP107" i="14" s="1"/>
  <c r="DU89" i="15"/>
  <c r="V124" i="14" s="1"/>
  <c r="CP106" i="14" s="1"/>
  <c r="DO85" i="15"/>
  <c r="P112" i="14" s="1"/>
  <c r="BV100" i="14" s="1"/>
  <c r="DX89" i="15"/>
  <c r="Y124" i="14" s="1"/>
  <c r="CP109" i="14" s="1"/>
  <c r="DS89" i="15"/>
  <c r="T124" i="14" s="1"/>
  <c r="CP104" i="14" s="1"/>
  <c r="DT89" i="15"/>
  <c r="U124" i="14" s="1"/>
  <c r="CP105" i="14" s="1"/>
  <c r="DK89" i="15"/>
  <c r="L124" i="14" s="1"/>
  <c r="CP96" i="14" s="1"/>
  <c r="DP84" i="15"/>
  <c r="Q109" i="14" s="1"/>
  <c r="BQ101" i="14" s="1"/>
  <c r="DH86" i="15"/>
  <c r="I115" i="14" s="1"/>
  <c r="CA93" i="14" s="1"/>
  <c r="DG87" i="15"/>
  <c r="H118" i="14" s="1"/>
  <c r="DG83" i="15"/>
  <c r="H106" i="14" s="1"/>
  <c r="DM86" i="15"/>
  <c r="N115" i="14" s="1"/>
  <c r="CA98" i="14" s="1"/>
  <c r="DH85" i="15"/>
  <c r="I112" i="14" s="1"/>
  <c r="BV93" i="14" s="1"/>
  <c r="EC87" i="15"/>
  <c r="AD118" i="14" s="1"/>
  <c r="CF114" i="14" s="1"/>
  <c r="DL84" i="15"/>
  <c r="M109" i="14" s="1"/>
  <c r="BQ97" i="14" s="1"/>
  <c r="DX83" i="15"/>
  <c r="Y106" i="14" s="1"/>
  <c r="DR80" i="15"/>
  <c r="S97" i="14" s="1"/>
  <c r="AW103" i="14" s="1"/>
  <c r="DZ86" i="15"/>
  <c r="AA115" i="14" s="1"/>
  <c r="CA111" i="14" s="1"/>
  <c r="DO86" i="15"/>
  <c r="P115" i="14" s="1"/>
  <c r="CA100" i="14" s="1"/>
  <c r="DI88" i="15"/>
  <c r="J121" i="14" s="1"/>
  <c r="CK94" i="14" s="1"/>
  <c r="DY83" i="15"/>
  <c r="Z106" i="14" s="1"/>
  <c r="DZ83" i="15"/>
  <c r="AA106" i="14" s="1"/>
  <c r="DT83" i="15"/>
  <c r="U106" i="14" s="1"/>
  <c r="BL105" i="14" s="1"/>
  <c r="DH88" i="15"/>
  <c r="I121" i="14" s="1"/>
  <c r="CK93" i="14" s="1"/>
  <c r="DY85" i="15"/>
  <c r="Z112" i="14" s="1"/>
  <c r="BV110" i="14" s="1"/>
  <c r="DV85" i="15"/>
  <c r="W112" i="14" s="1"/>
  <c r="BV107" i="14" s="1"/>
  <c r="DJ88" i="15"/>
  <c r="K121" i="14" s="1"/>
  <c r="CK95" i="14" s="1"/>
  <c r="DN83" i="15"/>
  <c r="O106" i="14" s="1"/>
  <c r="BL99" i="14" s="1"/>
  <c r="DT80" i="15"/>
  <c r="U97" i="14" s="1"/>
  <c r="AW105" i="14" s="1"/>
  <c r="EA80" i="15"/>
  <c r="AB97" i="14" s="1"/>
  <c r="AW112" i="14" s="1"/>
  <c r="EB87" i="15"/>
  <c r="AC118" i="14" s="1"/>
  <c r="CF113" i="14" s="1"/>
  <c r="EC78" i="15"/>
  <c r="AD91" i="14" s="1"/>
  <c r="AM114" i="14" s="1"/>
  <c r="DS78" i="15"/>
  <c r="T91" i="14" s="1"/>
  <c r="AM104" i="14" s="1"/>
  <c r="DS81" i="15"/>
  <c r="T100" i="14" s="1"/>
  <c r="BB104" i="14" s="1"/>
  <c r="DP81" i="15"/>
  <c r="Q100" i="14" s="1"/>
  <c r="BB101" i="14" s="1"/>
  <c r="DQ79" i="15"/>
  <c r="R94" i="14" s="1"/>
  <c r="AR102" i="14" s="1"/>
  <c r="DW84" i="15"/>
  <c r="X109" i="14" s="1"/>
  <c r="BQ108" i="14" s="1"/>
  <c r="DH87" i="15"/>
  <c r="I118" i="14" s="1"/>
  <c r="CF93" i="14" s="1"/>
  <c r="DU81" i="15"/>
  <c r="V100" i="14" s="1"/>
  <c r="BB106" i="14" s="1"/>
  <c r="DN84" i="15"/>
  <c r="O109" i="14" s="1"/>
  <c r="BQ99" i="14" s="1"/>
  <c r="EC85" i="15"/>
  <c r="AD112" i="14" s="1"/>
  <c r="BV114" i="14" s="1"/>
  <c r="DH84" i="15"/>
  <c r="I109" i="14" s="1"/>
  <c r="BQ93" i="14" s="1"/>
  <c r="EC82" i="15"/>
  <c r="AD103" i="14" s="1"/>
  <c r="BG114" i="14" s="1"/>
  <c r="DK82" i="15"/>
  <c r="L103" i="14" s="1"/>
  <c r="BG96" i="14" s="1"/>
  <c r="DQ82" i="15"/>
  <c r="R103" i="14" s="1"/>
  <c r="DG82" i="15"/>
  <c r="H103" i="14" s="1"/>
  <c r="DR82" i="15"/>
  <c r="S103" i="14" s="1"/>
  <c r="BG103" i="14" s="1"/>
  <c r="DG79" i="15"/>
  <c r="H94" i="14" s="1"/>
  <c r="DM81" i="15"/>
  <c r="N100" i="14" s="1"/>
  <c r="BB98" i="14" s="1"/>
  <c r="DZ84" i="15"/>
  <c r="AA109" i="14" s="1"/>
  <c r="BQ111" i="14" s="1"/>
  <c r="DI84" i="15"/>
  <c r="J109" i="14" s="1"/>
  <c r="BQ94" i="14" s="1"/>
  <c r="DV81" i="15"/>
  <c r="W100" i="14" s="1"/>
  <c r="BB107" i="14" s="1"/>
  <c r="EB79" i="15"/>
  <c r="AC94" i="14" s="1"/>
  <c r="AR113" i="14" s="1"/>
  <c r="DN79" i="15"/>
  <c r="O94" i="14" s="1"/>
  <c r="AR99" i="14" s="1"/>
  <c r="DL79" i="15"/>
  <c r="M94" i="14" s="1"/>
  <c r="AR97" i="14" s="1"/>
  <c r="DP89" i="15"/>
  <c r="Q124" i="14" s="1"/>
  <c r="CP101" i="14" s="1"/>
  <c r="DP86" i="15"/>
  <c r="Q115" i="14" s="1"/>
  <c r="CA101" i="14" s="1"/>
  <c r="EB86" i="15"/>
  <c r="AC115" i="14" s="1"/>
  <c r="CA113" i="14" s="1"/>
  <c r="DT86" i="15"/>
  <c r="U115" i="14" s="1"/>
  <c r="CA105" i="14" s="1"/>
  <c r="DJ84" i="15"/>
  <c r="K109" i="14" s="1"/>
  <c r="BQ95" i="14" s="1"/>
  <c r="DQ89" i="15"/>
  <c r="R124" i="14" s="1"/>
  <c r="CP102" i="14" s="1"/>
  <c r="DX81" i="15"/>
  <c r="Y100" i="14" s="1"/>
  <c r="BB109" i="14" s="1"/>
  <c r="DR89" i="15"/>
  <c r="S124" i="14" s="1"/>
  <c r="CP103" i="14" s="1"/>
  <c r="DL86" i="15"/>
  <c r="M115" i="14" s="1"/>
  <c r="CA97" i="14" s="1"/>
  <c r="DX86" i="15"/>
  <c r="Y115" i="14" s="1"/>
  <c r="CA109" i="14" s="1"/>
  <c r="DW86" i="15"/>
  <c r="X115" i="14" s="1"/>
  <c r="CA108" i="14" s="1"/>
  <c r="DG80" i="15"/>
  <c r="H97" i="14" s="1"/>
  <c r="DI87" i="15"/>
  <c r="J118" i="14" s="1"/>
  <c r="CF94" i="14" s="1"/>
  <c r="DU86" i="15"/>
  <c r="V115" i="14" s="1"/>
  <c r="CA106" i="14" s="1"/>
  <c r="DQ86" i="15"/>
  <c r="R115" i="14" s="1"/>
  <c r="CA102" i="14" s="1"/>
  <c r="DU87" i="15"/>
  <c r="V118" i="14" s="1"/>
  <c r="CF106" i="14" s="1"/>
  <c r="DN87" i="15"/>
  <c r="O118" i="14" s="1"/>
  <c r="CF99" i="14" s="1"/>
  <c r="DM87" i="15"/>
  <c r="N118" i="14" s="1"/>
  <c r="CF98" i="14" s="1"/>
  <c r="EC83" i="15"/>
  <c r="AD106" i="14" s="1"/>
  <c r="DT81" i="15"/>
  <c r="U100" i="14" s="1"/>
  <c r="BB105" i="14" s="1"/>
  <c r="DS86" i="15"/>
  <c r="T115" i="14" s="1"/>
  <c r="CA104" i="14" s="1"/>
  <c r="DM89" i="15"/>
  <c r="N124" i="14" s="1"/>
  <c r="CP98" i="14" s="1"/>
  <c r="DV88" i="15"/>
  <c r="W121" i="14" s="1"/>
  <c r="CK107" i="14" s="1"/>
  <c r="EB83" i="15"/>
  <c r="AC106" i="14" s="1"/>
  <c r="DM83" i="15"/>
  <c r="N106" i="14" s="1"/>
  <c r="BL98" i="14" s="1"/>
  <c r="DQ88" i="15"/>
  <c r="R121" i="14" s="1"/>
  <c r="CK102" i="14" s="1"/>
  <c r="DP82" i="15"/>
  <c r="Q103" i="14" s="1"/>
  <c r="BG101" i="14" s="1"/>
  <c r="DI83" i="15"/>
  <c r="J106" i="14" s="1"/>
  <c r="BL94" i="14" s="1"/>
  <c r="EC88" i="15"/>
  <c r="AD121" i="14" s="1"/>
  <c r="CK114" i="14" s="1"/>
  <c r="DP83" i="15"/>
  <c r="Q106" i="14" s="1"/>
  <c r="BL101" i="14" s="1"/>
  <c r="DW83" i="15"/>
  <c r="X106" i="14" s="1"/>
  <c r="BL108" i="14" s="1"/>
  <c r="DM80" i="15"/>
  <c r="N97" i="14" s="1"/>
  <c r="AW98" i="14" s="1"/>
  <c r="ED88" i="15"/>
  <c r="AE121" i="14" s="1"/>
  <c r="CK115" i="14" s="1"/>
  <c r="DI85" i="15"/>
  <c r="J112" i="14" s="1"/>
  <c r="BV94" i="14" s="1"/>
  <c r="DM79" i="15"/>
  <c r="N94" i="14" s="1"/>
  <c r="AR98" i="14" s="1"/>
  <c r="DN89" i="15"/>
  <c r="O124" i="14" s="1"/>
  <c r="CP99" i="14" s="1"/>
  <c r="DI80" i="15"/>
  <c r="J97" i="14" s="1"/>
  <c r="AW94" i="14" s="1"/>
  <c r="DL88" i="15"/>
  <c r="M121" i="14" s="1"/>
  <c r="CK97" i="14" s="1"/>
  <c r="DL85" i="15"/>
  <c r="M112" i="14" s="1"/>
  <c r="BV97" i="14" s="1"/>
  <c r="EA85" i="15"/>
  <c r="AB112" i="14" s="1"/>
  <c r="BV112" i="14" s="1"/>
  <c r="DP87" i="15"/>
  <c r="Q118" i="14" s="1"/>
  <c r="CF101" i="14" s="1"/>
  <c r="EB78" i="15"/>
  <c r="AC91" i="14" s="1"/>
  <c r="AM113" i="14" s="1"/>
  <c r="DQ81" i="15"/>
  <c r="R100" i="14" s="1"/>
  <c r="DN81" i="15"/>
  <c r="O100" i="14" s="1"/>
  <c r="BB99" i="14" s="1"/>
  <c r="EC84" i="15"/>
  <c r="AD109" i="14" s="1"/>
  <c r="BQ114" i="14" s="1"/>
  <c r="DW81" i="15"/>
  <c r="X100" i="14" s="1"/>
  <c r="BB108" i="14" s="1"/>
  <c r="DX79" i="15"/>
  <c r="Y94" i="14" s="1"/>
  <c r="AR109" i="14" s="1"/>
  <c r="EA79" i="15"/>
  <c r="AB94" i="14" s="1"/>
  <c r="AR112" i="14" s="1"/>
  <c r="DY81" i="15"/>
  <c r="Z100" i="14" s="1"/>
  <c r="BB110" i="14" s="1"/>
  <c r="DL81" i="15"/>
  <c r="M100" i="14" s="1"/>
  <c r="BB97" i="14" s="1"/>
  <c r="ED84" i="15"/>
  <c r="AE109" i="14" s="1"/>
  <c r="BQ115" i="14" s="1"/>
  <c r="DM82" i="15"/>
  <c r="N103" i="14" s="1"/>
  <c r="BG98" i="14" s="1"/>
  <c r="EB82" i="15"/>
  <c r="AC103" i="14" s="1"/>
  <c r="BG113" i="14" s="1"/>
  <c r="DS82" i="15"/>
  <c r="T103" i="14" s="1"/>
  <c r="BG104" i="14" s="1"/>
  <c r="DO82" i="15"/>
  <c r="P103" i="14" s="1"/>
  <c r="BG100" i="14" s="1"/>
  <c r="DV84" i="15"/>
  <c r="W109" i="14" s="1"/>
  <c r="BQ107" i="14" s="1"/>
  <c r="DO84" i="15"/>
  <c r="P109" i="14" s="1"/>
  <c r="BQ100" i="14" s="1"/>
  <c r="DT84" i="15"/>
  <c r="U109" i="14" s="1"/>
  <c r="BQ105" i="14" s="1"/>
  <c r="DJ87" i="15"/>
  <c r="K118" i="14" s="1"/>
  <c r="CF95" i="14" s="1"/>
  <c r="DY79" i="15"/>
  <c r="Z94" i="14" s="1"/>
  <c r="AR110" i="14" s="1"/>
  <c r="DU79" i="15"/>
  <c r="V94" i="14" s="1"/>
  <c r="AR106" i="14" s="1"/>
  <c r="DS79" i="15"/>
  <c r="T94" i="14" s="1"/>
  <c r="EB89" i="15"/>
  <c r="AC124" i="14" s="1"/>
  <c r="CP113" i="14" s="1"/>
  <c r="DZ82" i="15"/>
  <c r="AA103" i="14" s="1"/>
  <c r="BG111" i="14" s="1"/>
  <c r="DG86" i="15"/>
  <c r="H115" i="14" s="1"/>
  <c r="DH89" i="15"/>
  <c r="I124" i="14" s="1"/>
  <c r="CP93" i="14" s="1"/>
  <c r="DK83" i="15"/>
  <c r="L106" i="14" s="1"/>
  <c r="BL96" i="14" s="1"/>
  <c r="DL89" i="15"/>
  <c r="M124" i="14" s="1"/>
  <c r="CP97" i="14" s="1"/>
  <c r="EA81" i="15"/>
  <c r="AB100" i="14" s="1"/>
  <c r="BB112" i="14" s="1"/>
  <c r="DY89" i="15"/>
  <c r="Z124" i="14" s="1"/>
  <c r="CP110" i="14" s="1"/>
  <c r="ED86" i="15"/>
  <c r="AE115" i="14" s="1"/>
  <c r="CA115" i="14" s="1"/>
  <c r="DL82" i="15"/>
  <c r="M103" i="14" s="1"/>
  <c r="BG97" i="14" s="1"/>
  <c r="EA89" i="15"/>
  <c r="AB124" i="14" s="1"/>
  <c r="CP112" i="14" s="1"/>
  <c r="EB84" i="15"/>
  <c r="AC109" i="14" s="1"/>
  <c r="ED80" i="15"/>
  <c r="AE97" i="14" s="1"/>
  <c r="AW115" i="14" s="1"/>
  <c r="ED78" i="15"/>
  <c r="AE91" i="14" s="1"/>
  <c r="AM115" i="14" s="1"/>
  <c r="DY88" i="15"/>
  <c r="Z121" i="14" s="1"/>
  <c r="CK110" i="14" s="1"/>
  <c r="DG85" i="15"/>
  <c r="H112" i="14" s="1"/>
  <c r="DU80" i="15"/>
  <c r="V97" i="14" s="1"/>
  <c r="AW106" i="14" s="1"/>
  <c r="DX87" i="15"/>
  <c r="Y118" i="14" s="1"/>
  <c r="CF109" i="14" s="1"/>
  <c r="DQ83" i="15"/>
  <c r="R106" i="14" s="1"/>
  <c r="BL102" i="14" s="1"/>
  <c r="DU83" i="15"/>
  <c r="V106" i="14" s="1"/>
  <c r="BL106" i="14" s="1"/>
  <c r="DN80" i="15"/>
  <c r="O97" i="14" s="1"/>
  <c r="AW99" i="14" s="1"/>
  <c r="DZ85" i="15"/>
  <c r="AA112" i="14" s="1"/>
  <c r="BV111" i="14" s="1"/>
  <c r="DG88" i="15"/>
  <c r="H121" i="14" s="1"/>
  <c r="DZ80" i="15"/>
  <c r="AA97" i="14" s="1"/>
  <c r="AW111" i="14" s="1"/>
  <c r="DM88" i="15"/>
  <c r="N121" i="14" s="1"/>
  <c r="CK98" i="14" s="1"/>
  <c r="DS83" i="15"/>
  <c r="T106" i="14" s="1"/>
  <c r="BL104" i="14" s="1"/>
  <c r="DZ89" i="15"/>
  <c r="AA124" i="14" s="1"/>
  <c r="CP111" i="14" s="1"/>
  <c r="DR88" i="15"/>
  <c r="S121" i="14" s="1"/>
  <c r="CK103" i="14" s="1"/>
  <c r="DL83" i="15"/>
  <c r="M106" i="14" s="1"/>
  <c r="BL97" i="14" s="1"/>
  <c r="DK80" i="15"/>
  <c r="L97" i="14" s="1"/>
  <c r="AW96" i="14" s="1"/>
  <c r="DH80" i="15"/>
  <c r="I97" i="14" s="1"/>
  <c r="AW93" i="14" s="1"/>
  <c r="DP88" i="15"/>
  <c r="Q121" i="14" s="1"/>
  <c r="CK101" i="14" s="1"/>
  <c r="DX78" i="15"/>
  <c r="Y91" i="14" s="1"/>
  <c r="AM109" i="14" s="1"/>
  <c r="DU85" i="15"/>
  <c r="V112" i="14" s="1"/>
  <c r="BV106" i="14" s="1"/>
  <c r="DW85" i="15"/>
  <c r="X112" i="14" s="1"/>
  <c r="BV108" i="14" s="1"/>
  <c r="DL87" i="15"/>
  <c r="M118" i="14" s="1"/>
  <c r="CF97" i="14" s="1"/>
  <c r="DV83" i="15"/>
  <c r="W106" i="14" s="1"/>
  <c r="BL107" i="14" s="1"/>
  <c r="DH83" i="15"/>
  <c r="I106" i="14" s="1"/>
  <c r="BL93" i="14" s="1"/>
  <c r="DO88" i="15"/>
  <c r="P121" i="14" s="1"/>
  <c r="CK100" i="14" s="1"/>
  <c r="DN85" i="15"/>
  <c r="O112" i="14" s="1"/>
  <c r="BV99" i="14" s="1"/>
  <c r="DT85" i="15"/>
  <c r="U112" i="14" s="1"/>
  <c r="BV105" i="14" s="1"/>
  <c r="DQ85" i="15"/>
  <c r="R112" i="14" s="1"/>
  <c r="BV102" i="14" s="1"/>
  <c r="DS87" i="15"/>
  <c r="T118" i="14" s="1"/>
  <c r="CF104" i="14" s="1"/>
  <c r="DU78" i="15"/>
  <c r="V91" i="14" s="1"/>
  <c r="AM106" i="14" s="1"/>
  <c r="DS80" i="15"/>
  <c r="T97" i="14" s="1"/>
  <c r="AW104" i="14" s="1"/>
  <c r="DT88" i="15"/>
  <c r="U121" i="14" s="1"/>
  <c r="CK105" i="14" s="1"/>
  <c r="DW88" i="15"/>
  <c r="X121" i="14" s="1"/>
  <c r="CK108" i="14" s="1"/>
  <c r="DP80" i="15"/>
  <c r="Q97" i="14" s="1"/>
  <c r="AW101" i="14" s="1"/>
  <c r="DN88" i="15"/>
  <c r="O121" i="14" s="1"/>
  <c r="CK99" i="14" s="1"/>
  <c r="DL80" i="15"/>
  <c r="M97" i="14" s="1"/>
  <c r="AW97" i="14" s="1"/>
  <c r="DY87" i="15"/>
  <c r="Z118" i="14" s="1"/>
  <c r="CF110" i="14" s="1"/>
  <c r="DR85" i="15"/>
  <c r="S112" i="14" s="1"/>
  <c r="BV103" i="14" s="1"/>
  <c r="DM85" i="15"/>
  <c r="N112" i="14" s="1"/>
  <c r="BV98" i="14" s="1"/>
  <c r="DJ85" i="15"/>
  <c r="K112" i="14" s="1"/>
  <c r="BV95" i="14" s="1"/>
  <c r="DO87" i="15"/>
  <c r="P118" i="14" s="1"/>
  <c r="CF100" i="14" s="1"/>
  <c r="ED87" i="15"/>
  <c r="AE118" i="14" s="1"/>
  <c r="CF115" i="14" s="1"/>
  <c r="DZ87" i="15"/>
  <c r="AA118" i="14" s="1"/>
  <c r="CF111" i="14" s="1"/>
  <c r="DY78" i="15"/>
  <c r="Z91" i="14" s="1"/>
  <c r="AM110" i="14" s="1"/>
  <c r="DV78" i="15"/>
  <c r="W91" i="14" s="1"/>
  <c r="AM107" i="14" s="1"/>
  <c r="DK81" i="15"/>
  <c r="L100" i="14" s="1"/>
  <c r="BB96" i="14" s="1"/>
  <c r="EB81" i="15"/>
  <c r="AC100" i="14" s="1"/>
  <c r="BB113" i="14" s="1"/>
  <c r="DZ79" i="15"/>
  <c r="AA94" i="14" s="1"/>
  <c r="AR111" i="14" s="1"/>
  <c r="DV87" i="15"/>
  <c r="W118" i="14" s="1"/>
  <c r="CF107" i="14" s="1"/>
  <c r="ED85" i="15"/>
  <c r="AE112" i="14" s="1"/>
  <c r="BV115" i="14" s="1"/>
  <c r="DJ82" i="15"/>
  <c r="K103" i="14" s="1"/>
  <c r="BG95" i="14" s="1"/>
  <c r="DG84" i="15"/>
  <c r="H109" i="14" s="1"/>
  <c r="DT79" i="15"/>
  <c r="U94" i="14" s="1"/>
  <c r="AR105" i="14" s="1"/>
  <c r="DW78" i="15"/>
  <c r="X91" i="14" s="1"/>
  <c r="AM108" i="14" s="1"/>
  <c r="DT82" i="15"/>
  <c r="U103" i="14" s="1"/>
  <c r="BG105" i="14" s="1"/>
  <c r="DH82" i="15"/>
  <c r="I103" i="14" s="1"/>
  <c r="BG93" i="14" s="1"/>
  <c r="ED82" i="15"/>
  <c r="AE103" i="14" s="1"/>
  <c r="BG115" i="14" s="1"/>
  <c r="DY82" i="15"/>
  <c r="Z103" i="14" s="1"/>
  <c r="BG110" i="14" s="1"/>
  <c r="DX82" i="15"/>
  <c r="Y103" i="14" s="1"/>
  <c r="BG109" i="14" s="1"/>
  <c r="DH79" i="15"/>
  <c r="I94" i="14" s="1"/>
  <c r="AR93" i="14" s="1"/>
  <c r="DW79" i="15"/>
  <c r="X94" i="14" s="1"/>
  <c r="AR108" i="14" s="1"/>
  <c r="EA84" i="15"/>
  <c r="AB109" i="14" s="1"/>
  <c r="BQ112" i="14" s="1"/>
  <c r="DX84" i="15"/>
  <c r="Y109" i="14" s="1"/>
  <c r="DI81" i="15"/>
  <c r="J100" i="14" s="1"/>
  <c r="BB94" i="14" s="1"/>
  <c r="DJ79" i="15"/>
  <c r="K94" i="14" s="1"/>
  <c r="AR95" i="14" s="1"/>
  <c r="ED79" i="15"/>
  <c r="AE94" i="14" s="1"/>
  <c r="AR115" i="14" s="1"/>
  <c r="DO83" i="15"/>
  <c r="P106" i="14" s="1"/>
  <c r="BL100" i="14" s="1"/>
  <c r="DY86" i="15"/>
  <c r="Z115" i="14" s="1"/>
  <c r="CA110" i="14" s="1"/>
  <c r="DW82" i="15"/>
  <c r="X103" i="14" s="1"/>
  <c r="BG108" i="14" s="1"/>
  <c r="DJ89" i="15"/>
  <c r="K124" i="14" s="1"/>
  <c r="CP95" i="14" s="1"/>
  <c r="DJ86" i="15"/>
  <c r="K115" i="14" s="1"/>
  <c r="CA95" i="14" s="1"/>
  <c r="DO80" i="15"/>
  <c r="P97" i="14" s="1"/>
  <c r="AW100" i="14" s="1"/>
  <c r="DI82" i="15"/>
  <c r="J103" i="14" s="1"/>
  <c r="BG94" i="14" s="1"/>
  <c r="EA86" i="15"/>
  <c r="AB115" i="14" s="1"/>
  <c r="CA112" i="14" s="1"/>
  <c r="DW89" i="15"/>
  <c r="X124" i="14" s="1"/>
  <c r="CP108" i="14" s="1"/>
  <c r="EC89" i="15"/>
  <c r="AD124" i="14" s="1"/>
  <c r="CP114" i="14" s="1"/>
  <c r="DQ84" i="15"/>
  <c r="R109" i="14" s="1"/>
  <c r="BQ102" i="14" s="1"/>
  <c r="DI89" i="15"/>
  <c r="J124" i="14" s="1"/>
  <c r="CP94" i="14" s="1"/>
  <c r="DV86" i="15"/>
  <c r="W115" i="14" s="1"/>
  <c r="CA107" i="14" s="1"/>
  <c r="DY80" i="15"/>
  <c r="Z97" i="14" s="1"/>
  <c r="AW110" i="14" s="1"/>
  <c r="DX80" i="15"/>
  <c r="Y97" i="14" s="1"/>
  <c r="AW109" i="14" s="1"/>
  <c r="DZ88" i="15"/>
  <c r="AA121" i="14" s="1"/>
  <c r="CK111" i="14" s="1"/>
  <c r="DV80" i="15"/>
  <c r="W97" i="14" s="1"/>
  <c r="AW107" i="14" s="1"/>
  <c r="DW87" i="15"/>
  <c r="X118" i="14" s="1"/>
  <c r="CF108" i="14" s="1"/>
  <c r="DT87" i="15"/>
  <c r="U118" i="14" s="1"/>
  <c r="CF105" i="14" s="1"/>
  <c r="ED89" i="15"/>
  <c r="AE124" i="14" s="1"/>
  <c r="CP115" i="14" s="1"/>
  <c r="EA83" i="15"/>
  <c r="AB106" i="14" s="1"/>
  <c r="DQ80" i="15"/>
  <c r="R97" i="14" s="1"/>
  <c r="AW102" i="14" s="1"/>
  <c r="DI86" i="15"/>
  <c r="J115" i="14" s="1"/>
  <c r="CA94" i="14" s="1"/>
  <c r="DU88" i="15"/>
  <c r="V121" i="14" s="1"/>
  <c r="CK106" i="14" s="1"/>
  <c r="EB88" i="15"/>
  <c r="AC121" i="14" s="1"/>
  <c r="CK113" i="14" s="1"/>
  <c r="EB80" i="15"/>
  <c r="AC97" i="14" s="1"/>
  <c r="AW113" i="14" s="1"/>
  <c r="DR83" i="15"/>
  <c r="S106" i="14" s="1"/>
  <c r="BL103" i="14" s="1"/>
  <c r="DJ83" i="15"/>
  <c r="K106" i="14" s="1"/>
  <c r="BL95" i="14" s="1"/>
  <c r="DK86" i="15"/>
  <c r="L115" i="14" s="1"/>
  <c r="CA96" i="14" s="1"/>
  <c r="EA88" i="15"/>
  <c r="AB121" i="14" s="1"/>
  <c r="CK112" i="14" s="1"/>
  <c r="DK88" i="15"/>
  <c r="L121" i="14" s="1"/>
  <c r="CK96" i="14" s="1"/>
  <c r="DL65" i="15"/>
  <c r="DN65" i="15"/>
  <c r="DJ65" i="15"/>
  <c r="DO65" i="15"/>
  <c r="DK65" i="15"/>
  <c r="DH65" i="15"/>
  <c r="DR65" i="15"/>
  <c r="DI65" i="15"/>
  <c r="DM65" i="15"/>
  <c r="DP65" i="15"/>
  <c r="DQ65" i="15"/>
  <c r="CM123" i="14"/>
  <c r="CQ123" i="14"/>
  <c r="CR123" i="14" s="1"/>
  <c r="EJ43" i="13"/>
  <c r="EJ48" i="13"/>
  <c r="EJ40" i="13"/>
  <c r="EJ41" i="13"/>
  <c r="EJ49" i="13"/>
  <c r="EJ47" i="13"/>
  <c r="EJ42" i="13"/>
  <c r="EJ39" i="13"/>
  <c r="EJ46" i="13"/>
  <c r="EJ44" i="13"/>
  <c r="EJ45" i="13"/>
  <c r="EJ38" i="13"/>
  <c r="CR117" i="14"/>
  <c r="CQ117" i="14"/>
  <c r="CR114" i="14"/>
  <c r="CR113" i="14"/>
  <c r="CR112" i="14"/>
  <c r="CR111" i="14"/>
  <c r="CR110" i="14"/>
  <c r="CR109" i="14"/>
  <c r="CR108" i="14"/>
  <c r="CR107" i="14"/>
  <c r="CR106" i="14"/>
  <c r="CR105" i="14"/>
  <c r="CR104" i="14"/>
  <c r="CR103" i="14"/>
  <c r="CR102" i="14"/>
  <c r="CR101" i="14"/>
  <c r="CR100" i="14"/>
  <c r="CR99" i="14"/>
  <c r="CR98" i="14"/>
  <c r="CR97" i="14"/>
  <c r="CR96" i="14"/>
  <c r="CR95" i="14"/>
  <c r="CR94" i="14"/>
  <c r="CR93" i="14"/>
  <c r="CR92" i="14"/>
  <c r="CQ114" i="14"/>
  <c r="CQ113" i="14"/>
  <c r="CQ112" i="14"/>
  <c r="CQ111" i="14"/>
  <c r="CQ110" i="14"/>
  <c r="CQ109" i="14"/>
  <c r="CQ108" i="14"/>
  <c r="CQ107" i="14"/>
  <c r="CQ106" i="14"/>
  <c r="CQ105" i="14"/>
  <c r="CQ104" i="14"/>
  <c r="CQ103" i="14"/>
  <c r="CQ102" i="14"/>
  <c r="CQ101" i="14"/>
  <c r="CQ100" i="14"/>
  <c r="CQ99" i="14"/>
  <c r="CQ98" i="14"/>
  <c r="CQ97" i="14"/>
  <c r="CQ96" i="14"/>
  <c r="CQ95" i="14"/>
  <c r="CQ94" i="14"/>
  <c r="CQ93" i="14"/>
  <c r="CQ92" i="14"/>
  <c r="CM117" i="14"/>
  <c r="CL117" i="14"/>
  <c r="CM114" i="14"/>
  <c r="CM113" i="14"/>
  <c r="CM112" i="14"/>
  <c r="CM111" i="14"/>
  <c r="CM110" i="14"/>
  <c r="CM109" i="14"/>
  <c r="CM108" i="14"/>
  <c r="CM107" i="14"/>
  <c r="CM106" i="14"/>
  <c r="CM105" i="14"/>
  <c r="CM104" i="14"/>
  <c r="CM103" i="14"/>
  <c r="CM102" i="14"/>
  <c r="CM101" i="14"/>
  <c r="CM100" i="14"/>
  <c r="CM99" i="14"/>
  <c r="CM98" i="14"/>
  <c r="CM97" i="14"/>
  <c r="CM96" i="14"/>
  <c r="CM95" i="14"/>
  <c r="CM94" i="14"/>
  <c r="CM93" i="14"/>
  <c r="CM92" i="14"/>
  <c r="CL114" i="14"/>
  <c r="CL113" i="14"/>
  <c r="CL112" i="14"/>
  <c r="CL111" i="14"/>
  <c r="CL110" i="14"/>
  <c r="CL109" i="14"/>
  <c r="CL108" i="14"/>
  <c r="CL107" i="14"/>
  <c r="CL106" i="14"/>
  <c r="CL105" i="14"/>
  <c r="CL104" i="14"/>
  <c r="CL103" i="14"/>
  <c r="CL102" i="14"/>
  <c r="CL101" i="14"/>
  <c r="CL100" i="14"/>
  <c r="CL99" i="14"/>
  <c r="CL98" i="14"/>
  <c r="CL97" i="14"/>
  <c r="CL96" i="14"/>
  <c r="CL95" i="14"/>
  <c r="CL94" i="14"/>
  <c r="CL93" i="14"/>
  <c r="CL92" i="14"/>
  <c r="CH117" i="14"/>
  <c r="CG117" i="14"/>
  <c r="CH114" i="14"/>
  <c r="CH113" i="14"/>
  <c r="CH112" i="14"/>
  <c r="CH111" i="14"/>
  <c r="CH110" i="14"/>
  <c r="CH109" i="14"/>
  <c r="CH108" i="14"/>
  <c r="CH107" i="14"/>
  <c r="CH106" i="14"/>
  <c r="CH105" i="14"/>
  <c r="CH104" i="14"/>
  <c r="CH103" i="14"/>
  <c r="CH102" i="14"/>
  <c r="CH101" i="14"/>
  <c r="CH100" i="14"/>
  <c r="CH99" i="14"/>
  <c r="CH98" i="14"/>
  <c r="CH97" i="14"/>
  <c r="CH96" i="14"/>
  <c r="CH95" i="14"/>
  <c r="CH94" i="14"/>
  <c r="CH93" i="14"/>
  <c r="CH92" i="14"/>
  <c r="CG114" i="14"/>
  <c r="CG113" i="14"/>
  <c r="CG112" i="14"/>
  <c r="CG111" i="14"/>
  <c r="CG110" i="14"/>
  <c r="CG109" i="14"/>
  <c r="CG108" i="14"/>
  <c r="CG107" i="14"/>
  <c r="CG106" i="14"/>
  <c r="CG105" i="14"/>
  <c r="CG104" i="14"/>
  <c r="CG103" i="14"/>
  <c r="CG102" i="14"/>
  <c r="CG101" i="14"/>
  <c r="CG100" i="14"/>
  <c r="CG99" i="14"/>
  <c r="CG98" i="14"/>
  <c r="CG97" i="14"/>
  <c r="CG96" i="14"/>
  <c r="CG95" i="14"/>
  <c r="CG94" i="14"/>
  <c r="CG93" i="14"/>
  <c r="CG92" i="14"/>
  <c r="CC117" i="14"/>
  <c r="CB117" i="14"/>
  <c r="CC114" i="14"/>
  <c r="CC113" i="14"/>
  <c r="CC112" i="14"/>
  <c r="CC111" i="14"/>
  <c r="CC110" i="14"/>
  <c r="CC109" i="14"/>
  <c r="CC108" i="14"/>
  <c r="CC107" i="14"/>
  <c r="CC106" i="14"/>
  <c r="CC105" i="14"/>
  <c r="CC104" i="14"/>
  <c r="CC103" i="14"/>
  <c r="CC102" i="14"/>
  <c r="CC101" i="14"/>
  <c r="CC100" i="14"/>
  <c r="CC99" i="14"/>
  <c r="CC98" i="14"/>
  <c r="CC97" i="14"/>
  <c r="CC96" i="14"/>
  <c r="CC95" i="14"/>
  <c r="CC94" i="14"/>
  <c r="CC93" i="14"/>
  <c r="CC92" i="14"/>
  <c r="CB114" i="14"/>
  <c r="CB113" i="14"/>
  <c r="CB112" i="14"/>
  <c r="CB111" i="14"/>
  <c r="CB110" i="14"/>
  <c r="CB109" i="14"/>
  <c r="CB108" i="14"/>
  <c r="CB107" i="14"/>
  <c r="CB106" i="14"/>
  <c r="CB105" i="14"/>
  <c r="CB104" i="14"/>
  <c r="CB103" i="14"/>
  <c r="CB102" i="14"/>
  <c r="CB101" i="14"/>
  <c r="CB100" i="14"/>
  <c r="CB99" i="14"/>
  <c r="CB98" i="14"/>
  <c r="CB97" i="14"/>
  <c r="CB96" i="14"/>
  <c r="CB95" i="14"/>
  <c r="CB94" i="14"/>
  <c r="CB93" i="14"/>
  <c r="CB92" i="14"/>
  <c r="BX117" i="14"/>
  <c r="BW117" i="14"/>
  <c r="BX114" i="14"/>
  <c r="BX113" i="14"/>
  <c r="BX112" i="14"/>
  <c r="BX111" i="14"/>
  <c r="BX110" i="14"/>
  <c r="BX109" i="14"/>
  <c r="BX108" i="14"/>
  <c r="BX107" i="14"/>
  <c r="BX106" i="14"/>
  <c r="BX105" i="14"/>
  <c r="BX104" i="14"/>
  <c r="BX103" i="14"/>
  <c r="BX102" i="14"/>
  <c r="BX101" i="14"/>
  <c r="BX100" i="14"/>
  <c r="BX99" i="14"/>
  <c r="BX98" i="14"/>
  <c r="BX97" i="14"/>
  <c r="BX96" i="14"/>
  <c r="BX95" i="14"/>
  <c r="BX94" i="14"/>
  <c r="BX93" i="14"/>
  <c r="BX92" i="14"/>
  <c r="BW114" i="14"/>
  <c r="BW113" i="14"/>
  <c r="BW112" i="14"/>
  <c r="BW111" i="14"/>
  <c r="BW110" i="14"/>
  <c r="BW109" i="14"/>
  <c r="BW108" i="14"/>
  <c r="BW107" i="14"/>
  <c r="BW106" i="14"/>
  <c r="BW105" i="14"/>
  <c r="BW104" i="14"/>
  <c r="BW103" i="14"/>
  <c r="BW102" i="14"/>
  <c r="BW101" i="14"/>
  <c r="BW100" i="14"/>
  <c r="BW99" i="14"/>
  <c r="BW98" i="14"/>
  <c r="BW97" i="14"/>
  <c r="BW96" i="14"/>
  <c r="BW95" i="14"/>
  <c r="BW94" i="14"/>
  <c r="BW93" i="14"/>
  <c r="BW92" i="14"/>
  <c r="BS117" i="14"/>
  <c r="BR117" i="14"/>
  <c r="BS114" i="14"/>
  <c r="BS113" i="14"/>
  <c r="BS112" i="14"/>
  <c r="BS111" i="14"/>
  <c r="BS110" i="14"/>
  <c r="BS109" i="14"/>
  <c r="BS108" i="14"/>
  <c r="BS107" i="14"/>
  <c r="BS106" i="14"/>
  <c r="BS105" i="14"/>
  <c r="BS104" i="14"/>
  <c r="BS103" i="14"/>
  <c r="BS102" i="14"/>
  <c r="BS101" i="14"/>
  <c r="BS100" i="14"/>
  <c r="BS99" i="14"/>
  <c r="BS98" i="14"/>
  <c r="BS97" i="14"/>
  <c r="BS96" i="14"/>
  <c r="BS95" i="14"/>
  <c r="BS94" i="14"/>
  <c r="BS93" i="14"/>
  <c r="BS92" i="14"/>
  <c r="BR114" i="14"/>
  <c r="BR113" i="14"/>
  <c r="BR112" i="14"/>
  <c r="BR111" i="14"/>
  <c r="BR110" i="14"/>
  <c r="BR109" i="14"/>
  <c r="BR108" i="14"/>
  <c r="BR107" i="14"/>
  <c r="BR106" i="14"/>
  <c r="BR105" i="14"/>
  <c r="BR104" i="14"/>
  <c r="BR103" i="14"/>
  <c r="BR102" i="14"/>
  <c r="BR101" i="14"/>
  <c r="BR100" i="14"/>
  <c r="BR99" i="14"/>
  <c r="BR98" i="14"/>
  <c r="BR97" i="14"/>
  <c r="BR96" i="14"/>
  <c r="BR95" i="14"/>
  <c r="BR94" i="14"/>
  <c r="BR93" i="14"/>
  <c r="BR92" i="14"/>
  <c r="BN117" i="14"/>
  <c r="BM117" i="14"/>
  <c r="BN114" i="14"/>
  <c r="BN113" i="14"/>
  <c r="BN112" i="14"/>
  <c r="BN111" i="14"/>
  <c r="BN110" i="14"/>
  <c r="BN109" i="14"/>
  <c r="BN108" i="14"/>
  <c r="BN107" i="14"/>
  <c r="BN106" i="14"/>
  <c r="BN105" i="14"/>
  <c r="BN104" i="14"/>
  <c r="BN103" i="14"/>
  <c r="BN102" i="14"/>
  <c r="BN101" i="14"/>
  <c r="BN100" i="14"/>
  <c r="BN99" i="14"/>
  <c r="BN98" i="14"/>
  <c r="BN97" i="14"/>
  <c r="BN96" i="14"/>
  <c r="BN95" i="14"/>
  <c r="BN94" i="14"/>
  <c r="BN93" i="14"/>
  <c r="BN92" i="14"/>
  <c r="BM114" i="14"/>
  <c r="BM113" i="14"/>
  <c r="BM112" i="14"/>
  <c r="BM111" i="14"/>
  <c r="BM110" i="14"/>
  <c r="BM109" i="14"/>
  <c r="BM108" i="14"/>
  <c r="BM107" i="14"/>
  <c r="BM106" i="14"/>
  <c r="BM105" i="14"/>
  <c r="BM104" i="14"/>
  <c r="BM103" i="14"/>
  <c r="BM102" i="14"/>
  <c r="BM101" i="14"/>
  <c r="BM100" i="14"/>
  <c r="BM99" i="14"/>
  <c r="BM98" i="14"/>
  <c r="BM97" i="14"/>
  <c r="BM96" i="14"/>
  <c r="BM95" i="14"/>
  <c r="BM94" i="14"/>
  <c r="BM93" i="14"/>
  <c r="BM92" i="14"/>
  <c r="BI117" i="14"/>
  <c r="BH117" i="14"/>
  <c r="BD117" i="14"/>
  <c r="BC117" i="14"/>
  <c r="BI114" i="14"/>
  <c r="BI113" i="14"/>
  <c r="BI112" i="14"/>
  <c r="BI111" i="14"/>
  <c r="BI110" i="14"/>
  <c r="BI109" i="14"/>
  <c r="BI108" i="14"/>
  <c r="BI107" i="14"/>
  <c r="BI106" i="14"/>
  <c r="BI105" i="14"/>
  <c r="BI104" i="14"/>
  <c r="BI103" i="14"/>
  <c r="BI102" i="14"/>
  <c r="BI101" i="14"/>
  <c r="BI100" i="14"/>
  <c r="BI99" i="14"/>
  <c r="BI98" i="14"/>
  <c r="BI97" i="14"/>
  <c r="BI96" i="14"/>
  <c r="BI95" i="14"/>
  <c r="BI94" i="14"/>
  <c r="BI93" i="14"/>
  <c r="BI92" i="14"/>
  <c r="BH114" i="14"/>
  <c r="BH113" i="14"/>
  <c r="BH112" i="14"/>
  <c r="BH111" i="14"/>
  <c r="BH110" i="14"/>
  <c r="BH109" i="14"/>
  <c r="BH108" i="14"/>
  <c r="BH107" i="14"/>
  <c r="BH106" i="14"/>
  <c r="BH105" i="14"/>
  <c r="BH104" i="14"/>
  <c r="BH103" i="14"/>
  <c r="BH102" i="14"/>
  <c r="BH101" i="14"/>
  <c r="BH100" i="14"/>
  <c r="BH99" i="14"/>
  <c r="BH98" i="14"/>
  <c r="BH97" i="14"/>
  <c r="BH96" i="14"/>
  <c r="BH95" i="14"/>
  <c r="BH94" i="14"/>
  <c r="BH93" i="14"/>
  <c r="BH92" i="14"/>
  <c r="BD114" i="14"/>
  <c r="BD113" i="14"/>
  <c r="BD112" i="14"/>
  <c r="BD111" i="14"/>
  <c r="BD110" i="14"/>
  <c r="BD109" i="14"/>
  <c r="BD108" i="14"/>
  <c r="BD107" i="14"/>
  <c r="BD106" i="14"/>
  <c r="BD105" i="14"/>
  <c r="BD104" i="14"/>
  <c r="BD103" i="14"/>
  <c r="BD102" i="14"/>
  <c r="BD101" i="14"/>
  <c r="BD100" i="14"/>
  <c r="BD99" i="14"/>
  <c r="BD98" i="14"/>
  <c r="BD97" i="14"/>
  <c r="BD96" i="14"/>
  <c r="BD95" i="14"/>
  <c r="BD94" i="14"/>
  <c r="BD93" i="14"/>
  <c r="BD92" i="14"/>
  <c r="BC114" i="14"/>
  <c r="BC113" i="14"/>
  <c r="BC112" i="14"/>
  <c r="BC111" i="14"/>
  <c r="BC110" i="14"/>
  <c r="BC109" i="14"/>
  <c r="BC108" i="14"/>
  <c r="BC107" i="14"/>
  <c r="BC106" i="14"/>
  <c r="BC105" i="14"/>
  <c r="BC104" i="14"/>
  <c r="BC103" i="14"/>
  <c r="BC102" i="14"/>
  <c r="BC101" i="14"/>
  <c r="BC100" i="14"/>
  <c r="BC99" i="14"/>
  <c r="BC98" i="14"/>
  <c r="BC97" i="14"/>
  <c r="BC96" i="14"/>
  <c r="BC95" i="14"/>
  <c r="BC94" i="14"/>
  <c r="BC93" i="14"/>
  <c r="BC92" i="14"/>
  <c r="AY117" i="14"/>
  <c r="AX117" i="14"/>
  <c r="AT117" i="14"/>
  <c r="AS117" i="14"/>
  <c r="AO117" i="14"/>
  <c r="AN117" i="14"/>
  <c r="AY114" i="14"/>
  <c r="AY113" i="14"/>
  <c r="AY112" i="14"/>
  <c r="AY111" i="14"/>
  <c r="AY110" i="14"/>
  <c r="AY109" i="14"/>
  <c r="AY108" i="14"/>
  <c r="AY107" i="14"/>
  <c r="AY106" i="14"/>
  <c r="AY105" i="14"/>
  <c r="AY104" i="14"/>
  <c r="AY103" i="14"/>
  <c r="AY102" i="14"/>
  <c r="AY101" i="14"/>
  <c r="AY100" i="14"/>
  <c r="AY99" i="14"/>
  <c r="AY98" i="14"/>
  <c r="AY97" i="14"/>
  <c r="AY96" i="14"/>
  <c r="AY95" i="14"/>
  <c r="AY94" i="14"/>
  <c r="AY93" i="14"/>
  <c r="AY92" i="14"/>
  <c r="AX114" i="14"/>
  <c r="AX113" i="14"/>
  <c r="AX112" i="14"/>
  <c r="AX111" i="14"/>
  <c r="AX110" i="14"/>
  <c r="AX109" i="14"/>
  <c r="AX108" i="14"/>
  <c r="AX107" i="14"/>
  <c r="AX106" i="14"/>
  <c r="AX105" i="14"/>
  <c r="AX104" i="14"/>
  <c r="AX103" i="14"/>
  <c r="AX102" i="14"/>
  <c r="AX101" i="14"/>
  <c r="AX100" i="14"/>
  <c r="AX99" i="14"/>
  <c r="AX98" i="14"/>
  <c r="AX97" i="14"/>
  <c r="AX96" i="14"/>
  <c r="AX95" i="14"/>
  <c r="AX94" i="14"/>
  <c r="AX93" i="14"/>
  <c r="AX92" i="14"/>
  <c r="AT114" i="14"/>
  <c r="AT113" i="14"/>
  <c r="AT112" i="14"/>
  <c r="AT111" i="14"/>
  <c r="AT110" i="14"/>
  <c r="AT109" i="14"/>
  <c r="AT108" i="14"/>
  <c r="AT107" i="14"/>
  <c r="AT106" i="14"/>
  <c r="AT105" i="14"/>
  <c r="AT104" i="14"/>
  <c r="AT103" i="14"/>
  <c r="AT102" i="14"/>
  <c r="AT101" i="14"/>
  <c r="AT100" i="14"/>
  <c r="AT99" i="14"/>
  <c r="AT98" i="14"/>
  <c r="AT97" i="14"/>
  <c r="AT96" i="14"/>
  <c r="AT95" i="14"/>
  <c r="AT94" i="14"/>
  <c r="AT93" i="14"/>
  <c r="AT92" i="14"/>
  <c r="AS114" i="14"/>
  <c r="AS113" i="14"/>
  <c r="AS112" i="14"/>
  <c r="AS111" i="14"/>
  <c r="AS110" i="14"/>
  <c r="AS109" i="14"/>
  <c r="AS108" i="14"/>
  <c r="AS107" i="14"/>
  <c r="AS106" i="14"/>
  <c r="AS105" i="14"/>
  <c r="AS104" i="14"/>
  <c r="AS103" i="14"/>
  <c r="AS102" i="14"/>
  <c r="AS101" i="14"/>
  <c r="AS100" i="14"/>
  <c r="AS99" i="14"/>
  <c r="AS98" i="14"/>
  <c r="AS97" i="14"/>
  <c r="AS96" i="14"/>
  <c r="AS95" i="14"/>
  <c r="AS94" i="14"/>
  <c r="AS93" i="14"/>
  <c r="AS92" i="14"/>
  <c r="AR94" i="14"/>
  <c r="AR104" i="14"/>
  <c r="AW108" i="14"/>
  <c r="BB95" i="14"/>
  <c r="BG102" i="14"/>
  <c r="BQ96" i="14"/>
  <c r="BV96" i="14"/>
  <c r="BV109" i="14"/>
  <c r="CA99" i="14"/>
  <c r="CA103" i="14"/>
  <c r="CF112" i="14"/>
  <c r="CK104" i="14"/>
  <c r="CK109" i="14"/>
  <c r="CP100" i="14"/>
  <c r="CU123" i="14" l="1"/>
  <c r="DP78" i="15"/>
  <c r="Q91" i="14" s="1"/>
  <c r="AM101" i="14" s="1"/>
  <c r="DH78" i="15"/>
  <c r="I91" i="14" s="1"/>
  <c r="AM93" i="14" s="1"/>
  <c r="DN78" i="15"/>
  <c r="O91" i="14" s="1"/>
  <c r="AM99" i="14" s="1"/>
  <c r="DM78" i="15"/>
  <c r="N91" i="14" s="1"/>
  <c r="AM98" i="14" s="1"/>
  <c r="DK78" i="15"/>
  <c r="L91" i="14" s="1"/>
  <c r="AM96" i="14" s="1"/>
  <c r="DL78" i="15"/>
  <c r="M91" i="14" s="1"/>
  <c r="AM97" i="14" s="1"/>
  <c r="DI78" i="15"/>
  <c r="J91" i="14" s="1"/>
  <c r="AM94" i="14" s="1"/>
  <c r="DO78" i="15"/>
  <c r="P91" i="14" s="1"/>
  <c r="AM100" i="14" s="1"/>
  <c r="DQ78" i="15"/>
  <c r="R91" i="14" s="1"/>
  <c r="AM102" i="14" s="1"/>
  <c r="DR78" i="15"/>
  <c r="S91" i="14" s="1"/>
  <c r="AM103" i="14" s="1"/>
  <c r="DJ78" i="15"/>
  <c r="K91" i="14" s="1"/>
  <c r="AM95" i="14" s="1"/>
  <c r="CJ10" i="13"/>
  <c r="EJ37" i="13"/>
  <c r="CP140" i="14"/>
  <c r="CQ140" i="14"/>
  <c r="CP132" i="14"/>
  <c r="CQ132" i="14"/>
  <c r="CL135" i="14"/>
  <c r="CK135" i="14"/>
  <c r="CF146" i="14"/>
  <c r="CG146" i="14"/>
  <c r="CF134" i="14"/>
  <c r="CG134" i="14"/>
  <c r="CB141" i="14"/>
  <c r="CA141" i="14"/>
  <c r="CA129" i="14"/>
  <c r="CB129" i="14"/>
  <c r="BV136" i="14"/>
  <c r="BW136" i="14"/>
  <c r="BR143" i="14"/>
  <c r="BQ143" i="14"/>
  <c r="BR131" i="14"/>
  <c r="BQ131" i="14"/>
  <c r="BL130" i="14"/>
  <c r="BM130" i="14"/>
  <c r="BH137" i="14"/>
  <c r="BG137" i="14"/>
  <c r="BB148" i="14"/>
  <c r="BC148" i="14"/>
  <c r="AX151" i="14"/>
  <c r="AW151" i="14"/>
  <c r="AX139" i="14"/>
  <c r="AW139" i="14"/>
  <c r="AS146" i="14"/>
  <c r="AR146" i="14"/>
  <c r="AS138" i="14"/>
  <c r="AR138" i="14"/>
  <c r="AS130" i="14"/>
  <c r="AR130" i="14"/>
  <c r="BC128" i="14"/>
  <c r="BB128" i="14"/>
  <c r="CQ151" i="14"/>
  <c r="CP151" i="14"/>
  <c r="CQ147" i="14"/>
  <c r="CP147" i="14"/>
  <c r="CQ143" i="14"/>
  <c r="CP143" i="14"/>
  <c r="CQ139" i="14"/>
  <c r="CP139" i="14"/>
  <c r="CQ135" i="14"/>
  <c r="CP135" i="14"/>
  <c r="CQ131" i="14"/>
  <c r="CP131" i="14"/>
  <c r="CK150" i="14"/>
  <c r="CL150" i="14"/>
  <c r="CK146" i="14"/>
  <c r="CL146" i="14"/>
  <c r="CK142" i="14"/>
  <c r="CL142" i="14"/>
  <c r="CK138" i="14"/>
  <c r="CL138" i="14"/>
  <c r="CK134" i="14"/>
  <c r="CL134" i="14"/>
  <c r="CK130" i="14"/>
  <c r="CL130" i="14"/>
  <c r="CF149" i="14"/>
  <c r="CG149" i="14"/>
  <c r="CG145" i="14"/>
  <c r="CF145" i="14"/>
  <c r="CF141" i="14"/>
  <c r="CG141" i="14"/>
  <c r="CG137" i="14"/>
  <c r="CF137" i="14"/>
  <c r="CG133" i="14"/>
  <c r="CF133" i="14"/>
  <c r="CF129" i="14"/>
  <c r="CG129" i="14"/>
  <c r="CA148" i="14"/>
  <c r="CB148" i="14"/>
  <c r="CA144" i="14"/>
  <c r="CB144" i="14"/>
  <c r="CA140" i="14"/>
  <c r="CB140" i="14"/>
  <c r="CA136" i="14"/>
  <c r="CB136" i="14"/>
  <c r="CA132" i="14"/>
  <c r="CB132" i="14"/>
  <c r="BW151" i="14"/>
  <c r="BV151" i="14"/>
  <c r="BW147" i="14"/>
  <c r="BV147" i="14"/>
  <c r="BV143" i="14"/>
  <c r="BW143" i="14"/>
  <c r="BW139" i="14"/>
  <c r="BV139" i="14"/>
  <c r="BW135" i="14"/>
  <c r="BV135" i="14"/>
  <c r="BW131" i="14"/>
  <c r="BV131" i="14"/>
  <c r="BQ150" i="14"/>
  <c r="BR150" i="14"/>
  <c r="BQ146" i="14"/>
  <c r="BR146" i="14"/>
  <c r="BQ142" i="14"/>
  <c r="BR142" i="14"/>
  <c r="BQ138" i="14"/>
  <c r="BR138" i="14"/>
  <c r="BQ134" i="14"/>
  <c r="BR134" i="14"/>
  <c r="BQ130" i="14"/>
  <c r="BR130" i="14"/>
  <c r="BL141" i="14"/>
  <c r="BM141" i="14"/>
  <c r="BM137" i="14"/>
  <c r="BL137" i="14"/>
  <c r="BL133" i="14"/>
  <c r="BM133" i="14"/>
  <c r="BM129" i="14"/>
  <c r="BL129" i="14"/>
  <c r="BG148" i="14"/>
  <c r="BH148" i="14"/>
  <c r="BG144" i="14"/>
  <c r="BH144" i="14"/>
  <c r="BG140" i="14"/>
  <c r="BH140" i="14"/>
  <c r="BG136" i="14"/>
  <c r="BH136" i="14"/>
  <c r="BG132" i="14"/>
  <c r="BH132" i="14"/>
  <c r="BC151" i="14"/>
  <c r="BB151" i="14"/>
  <c r="BC147" i="14"/>
  <c r="BB147" i="14"/>
  <c r="BC143" i="14"/>
  <c r="BB143" i="14"/>
  <c r="BC139" i="14"/>
  <c r="BB139" i="14"/>
  <c r="BB135" i="14"/>
  <c r="BC135" i="14"/>
  <c r="BC131" i="14"/>
  <c r="BB131" i="14"/>
  <c r="AX150" i="14"/>
  <c r="AW150" i="14"/>
  <c r="AX146" i="14"/>
  <c r="AW146" i="14"/>
  <c r="AX142" i="14"/>
  <c r="AW142" i="14"/>
  <c r="AX138" i="14"/>
  <c r="AW138" i="14"/>
  <c r="AX134" i="14"/>
  <c r="AW134" i="14"/>
  <c r="AX130" i="14"/>
  <c r="AW130" i="14"/>
  <c r="AS149" i="14"/>
  <c r="AR149" i="14"/>
  <c r="AS145" i="14"/>
  <c r="AR145" i="14"/>
  <c r="AS141" i="14"/>
  <c r="AR141" i="14"/>
  <c r="AS137" i="14"/>
  <c r="AR137" i="14"/>
  <c r="AR133" i="14"/>
  <c r="AS133" i="14"/>
  <c r="AS129" i="14"/>
  <c r="AR129" i="14"/>
  <c r="CP144" i="14"/>
  <c r="CQ144" i="14"/>
  <c r="CL151" i="14"/>
  <c r="CK151" i="14"/>
  <c r="CL139" i="14"/>
  <c r="CK139" i="14"/>
  <c r="CF150" i="14"/>
  <c r="CG150" i="14"/>
  <c r="CF138" i="14"/>
  <c r="CG138" i="14"/>
  <c r="CB149" i="14"/>
  <c r="CA149" i="14"/>
  <c r="CA133" i="14"/>
  <c r="CB133" i="14"/>
  <c r="BV144" i="14"/>
  <c r="BW144" i="14"/>
  <c r="BV132" i="14"/>
  <c r="BW132" i="14"/>
  <c r="BR147" i="14"/>
  <c r="BQ147" i="14"/>
  <c r="BQ135" i="14"/>
  <c r="BR135" i="14"/>
  <c r="BL142" i="14"/>
  <c r="BM142" i="14"/>
  <c r="BL134" i="14"/>
  <c r="BM134" i="14"/>
  <c r="BH145" i="14"/>
  <c r="BG145" i="14"/>
  <c r="BH129" i="14"/>
  <c r="BG129" i="14"/>
  <c r="BC140" i="14"/>
  <c r="BB140" i="14"/>
  <c r="BC132" i="14"/>
  <c r="BB132" i="14"/>
  <c r="AX143" i="14"/>
  <c r="AW143" i="14"/>
  <c r="AW131" i="14"/>
  <c r="AX131" i="14"/>
  <c r="AS142" i="14"/>
  <c r="AR142" i="14"/>
  <c r="CP150" i="14"/>
  <c r="CQ150" i="14"/>
  <c r="CP138" i="14"/>
  <c r="CQ138" i="14"/>
  <c r="CK149" i="14"/>
  <c r="CL149" i="14"/>
  <c r="CK141" i="14"/>
  <c r="CL141" i="14"/>
  <c r="CK133" i="14"/>
  <c r="CL133" i="14"/>
  <c r="CF144" i="14"/>
  <c r="CG144" i="14"/>
  <c r="CF132" i="14"/>
  <c r="CG132" i="14"/>
  <c r="CB147" i="14"/>
  <c r="CA147" i="14"/>
  <c r="CB135" i="14"/>
  <c r="CA135" i="14"/>
  <c r="BV150" i="14"/>
  <c r="BW150" i="14"/>
  <c r="BV138" i="14"/>
  <c r="BW138" i="14"/>
  <c r="BV130" i="14"/>
  <c r="BW130" i="14"/>
  <c r="BL145" i="14"/>
  <c r="BM145" i="14"/>
  <c r="BR141" i="14"/>
  <c r="BQ141" i="14"/>
  <c r="BR133" i="14"/>
  <c r="BQ133" i="14"/>
  <c r="BQ129" i="14"/>
  <c r="BR129" i="14"/>
  <c r="BL144" i="14"/>
  <c r="BM144" i="14"/>
  <c r="BL140" i="14"/>
  <c r="BM140" i="14"/>
  <c r="BL136" i="14"/>
  <c r="BM136" i="14"/>
  <c r="BL132" i="14"/>
  <c r="BM132" i="14"/>
  <c r="BH151" i="14"/>
  <c r="BG151" i="14"/>
  <c r="BH147" i="14"/>
  <c r="BG147" i="14"/>
  <c r="BH143" i="14"/>
  <c r="BG143" i="14"/>
  <c r="BH139" i="14"/>
  <c r="BG139" i="14"/>
  <c r="BH135" i="14"/>
  <c r="BG135" i="14"/>
  <c r="BH131" i="14"/>
  <c r="BG131" i="14"/>
  <c r="BB150" i="14"/>
  <c r="BC150" i="14"/>
  <c r="BC146" i="14"/>
  <c r="BB146" i="14"/>
  <c r="BC142" i="14"/>
  <c r="BB142" i="14"/>
  <c r="BC134" i="14"/>
  <c r="BB134" i="14"/>
  <c r="BC130" i="14"/>
  <c r="BB130" i="14"/>
  <c r="AX149" i="14"/>
  <c r="AW149" i="14"/>
  <c r="AX145" i="14"/>
  <c r="AW145" i="14"/>
  <c r="AX141" i="14"/>
  <c r="AW141" i="14"/>
  <c r="AX137" i="14"/>
  <c r="AW137" i="14"/>
  <c r="AX133" i="14"/>
  <c r="AW133" i="14"/>
  <c r="AX129" i="14"/>
  <c r="AW129" i="14"/>
  <c r="AS148" i="14"/>
  <c r="AR148" i="14"/>
  <c r="AS144" i="14"/>
  <c r="AR144" i="14"/>
  <c r="AS140" i="14"/>
  <c r="AR140" i="14"/>
  <c r="AS136" i="14"/>
  <c r="AR136" i="14"/>
  <c r="AS132" i="14"/>
  <c r="AR132" i="14"/>
  <c r="CP148" i="14"/>
  <c r="CQ148" i="14"/>
  <c r="CP136" i="14"/>
  <c r="CQ136" i="14"/>
  <c r="CL147" i="14"/>
  <c r="CK147" i="14"/>
  <c r="CL143" i="14"/>
  <c r="CK143" i="14"/>
  <c r="CL131" i="14"/>
  <c r="CK131" i="14"/>
  <c r="CF142" i="14"/>
  <c r="CG142" i="14"/>
  <c r="CF130" i="14"/>
  <c r="CG130" i="14"/>
  <c r="CA145" i="14"/>
  <c r="CB145" i="14"/>
  <c r="CA137" i="14"/>
  <c r="CB137" i="14"/>
  <c r="BV148" i="14"/>
  <c r="BW148" i="14"/>
  <c r="BV140" i="14"/>
  <c r="BW140" i="14"/>
  <c r="BR151" i="14"/>
  <c r="BQ151" i="14"/>
  <c r="BR139" i="14"/>
  <c r="BQ139" i="14"/>
  <c r="BL138" i="14"/>
  <c r="BM138" i="14"/>
  <c r="BG149" i="14"/>
  <c r="BH149" i="14"/>
  <c r="BG141" i="14"/>
  <c r="BH141" i="14"/>
  <c r="BG133" i="14"/>
  <c r="BH133" i="14"/>
  <c r="BC144" i="14"/>
  <c r="BB144" i="14"/>
  <c r="BC136" i="14"/>
  <c r="BB136" i="14"/>
  <c r="AW147" i="14"/>
  <c r="AX147" i="14"/>
  <c r="AX135" i="14"/>
  <c r="AW135" i="14"/>
  <c r="AS150" i="14"/>
  <c r="AR150" i="14"/>
  <c r="AS134" i="14"/>
  <c r="AR134" i="14"/>
  <c r="CP146" i="14"/>
  <c r="CQ146" i="14"/>
  <c r="CP142" i="14"/>
  <c r="CQ142" i="14"/>
  <c r="CP134" i="14"/>
  <c r="CQ134" i="14"/>
  <c r="CP130" i="14"/>
  <c r="CQ130" i="14"/>
  <c r="CL145" i="14"/>
  <c r="CK145" i="14"/>
  <c r="CL137" i="14"/>
  <c r="CK137" i="14"/>
  <c r="CL129" i="14"/>
  <c r="CK129" i="14"/>
  <c r="CF148" i="14"/>
  <c r="CG148" i="14"/>
  <c r="CF140" i="14"/>
  <c r="CG140" i="14"/>
  <c r="CF136" i="14"/>
  <c r="CG136" i="14"/>
  <c r="CA151" i="14"/>
  <c r="CB151" i="14"/>
  <c r="CB143" i="14"/>
  <c r="CA143" i="14"/>
  <c r="CB139" i="14"/>
  <c r="CA139" i="14"/>
  <c r="CB131" i="14"/>
  <c r="CA131" i="14"/>
  <c r="BV146" i="14"/>
  <c r="BW146" i="14"/>
  <c r="BV142" i="14"/>
  <c r="BW142" i="14"/>
  <c r="BV134" i="14"/>
  <c r="BW134" i="14"/>
  <c r="BM149" i="14"/>
  <c r="BL149" i="14"/>
  <c r="BQ137" i="14"/>
  <c r="BR137" i="14"/>
  <c r="CP149" i="14"/>
  <c r="CQ149" i="14"/>
  <c r="CQ145" i="14"/>
  <c r="CP145" i="14"/>
  <c r="CP141" i="14"/>
  <c r="CQ141" i="14"/>
  <c r="CQ137" i="14"/>
  <c r="CP137" i="14"/>
  <c r="CP133" i="14"/>
  <c r="CQ133" i="14"/>
  <c r="CQ129" i="14"/>
  <c r="CP129" i="14"/>
  <c r="CK148" i="14"/>
  <c r="CL148" i="14"/>
  <c r="CK144" i="14"/>
  <c r="CL144" i="14"/>
  <c r="CK140" i="14"/>
  <c r="CL140" i="14"/>
  <c r="CK136" i="14"/>
  <c r="CL136" i="14"/>
  <c r="CK132" i="14"/>
  <c r="CL132" i="14"/>
  <c r="CG151" i="14"/>
  <c r="CF151" i="14"/>
  <c r="CG147" i="14"/>
  <c r="CF147" i="14"/>
  <c r="CG143" i="14"/>
  <c r="CF143" i="14"/>
  <c r="CG139" i="14"/>
  <c r="CF139" i="14"/>
  <c r="CG135" i="14"/>
  <c r="CF135" i="14"/>
  <c r="CG131" i="14"/>
  <c r="CF131" i="14"/>
  <c r="CA150" i="14"/>
  <c r="CB150" i="14"/>
  <c r="CA146" i="14"/>
  <c r="CB146" i="14"/>
  <c r="CA142" i="14"/>
  <c r="CB142" i="14"/>
  <c r="CA138" i="14"/>
  <c r="CB138" i="14"/>
  <c r="CA134" i="14"/>
  <c r="CB134" i="14"/>
  <c r="CA130" i="14"/>
  <c r="CB130" i="14"/>
  <c r="BW149" i="14"/>
  <c r="BV149" i="14"/>
  <c r="BV145" i="14"/>
  <c r="BW145" i="14"/>
  <c r="BW141" i="14"/>
  <c r="BV141" i="14"/>
  <c r="BV137" i="14"/>
  <c r="BW137" i="14"/>
  <c r="BW133" i="14"/>
  <c r="BV133" i="14"/>
  <c r="BV129" i="14"/>
  <c r="BW129" i="14"/>
  <c r="BQ148" i="14"/>
  <c r="BR148" i="14"/>
  <c r="BQ144" i="14"/>
  <c r="BR144" i="14"/>
  <c r="BQ140" i="14"/>
  <c r="BR140" i="14"/>
  <c r="BQ136" i="14"/>
  <c r="BR136" i="14"/>
  <c r="BQ132" i="14"/>
  <c r="BR132" i="14"/>
  <c r="BM143" i="14"/>
  <c r="BL143" i="14"/>
  <c r="BM139" i="14"/>
  <c r="BL139" i="14"/>
  <c r="BM135" i="14"/>
  <c r="BL135" i="14"/>
  <c r="BM131" i="14"/>
  <c r="BL131" i="14"/>
  <c r="BG150" i="14"/>
  <c r="BH150" i="14"/>
  <c r="BG146" i="14"/>
  <c r="BH146" i="14"/>
  <c r="BG142" i="14"/>
  <c r="BH142" i="14"/>
  <c r="BG138" i="14"/>
  <c r="BH138" i="14"/>
  <c r="BG134" i="14"/>
  <c r="BH134" i="14"/>
  <c r="BG130" i="14"/>
  <c r="BH130" i="14"/>
  <c r="BB149" i="14"/>
  <c r="BC149" i="14"/>
  <c r="BC145" i="14"/>
  <c r="BB145" i="14"/>
  <c r="BC141" i="14"/>
  <c r="BB141" i="14"/>
  <c r="BC137" i="14"/>
  <c r="BB137" i="14"/>
  <c r="BC133" i="14"/>
  <c r="BB133" i="14"/>
  <c r="BC129" i="14"/>
  <c r="BB129" i="14"/>
  <c r="AX148" i="14"/>
  <c r="AW148" i="14"/>
  <c r="AX144" i="14"/>
  <c r="AW144" i="14"/>
  <c r="AX140" i="14"/>
  <c r="AW140" i="14"/>
  <c r="AX136" i="14"/>
  <c r="AW136" i="14"/>
  <c r="AX132" i="14"/>
  <c r="AW132" i="14"/>
  <c r="AS151" i="14"/>
  <c r="AR151" i="14"/>
  <c r="AS147" i="14"/>
  <c r="AR147" i="14"/>
  <c r="AR143" i="14"/>
  <c r="AS143" i="14"/>
  <c r="AS139" i="14"/>
  <c r="AR139" i="14"/>
  <c r="AS135" i="14"/>
  <c r="AR135" i="14"/>
  <c r="AR131" i="14"/>
  <c r="AS131" i="14"/>
  <c r="CP92" i="14"/>
  <c r="BV92" i="14"/>
  <c r="CK92" i="14"/>
  <c r="BQ92" i="14"/>
  <c r="AW92" i="14"/>
  <c r="CA92" i="14"/>
  <c r="BG92" i="14"/>
  <c r="CF92" i="14"/>
  <c r="BL92" i="14"/>
  <c r="AR92" i="14"/>
  <c r="BB102" i="14"/>
  <c r="BD116" i="14"/>
  <c r="BD118" i="14" s="1"/>
  <c r="AY116" i="14"/>
  <c r="AY118" i="14" s="1"/>
  <c r="AX116" i="14"/>
  <c r="AX118" i="14" s="1"/>
  <c r="AT116" i="14"/>
  <c r="AT118" i="14" s="1"/>
  <c r="AS116" i="14"/>
  <c r="AS118" i="14" s="1"/>
  <c r="BQ109" i="14"/>
  <c r="BQ113" i="14"/>
  <c r="CR116" i="14"/>
  <c r="CR118" i="14" s="1"/>
  <c r="CQ116" i="14"/>
  <c r="CQ118" i="14" s="1"/>
  <c r="CM116" i="14"/>
  <c r="CM118" i="14" s="1"/>
  <c r="CL116" i="14"/>
  <c r="CL118" i="14" s="1"/>
  <c r="CH116" i="14"/>
  <c r="CH118" i="14" s="1"/>
  <c r="CG116" i="14"/>
  <c r="CG118" i="14" s="1"/>
  <c r="CC116" i="14"/>
  <c r="CC118" i="14" s="1"/>
  <c r="CB116" i="14"/>
  <c r="CB118" i="14" s="1"/>
  <c r="BX116" i="14"/>
  <c r="BX118" i="14" s="1"/>
  <c r="BW116" i="14"/>
  <c r="BW118" i="14" s="1"/>
  <c r="BS116" i="14"/>
  <c r="BS118" i="14" s="1"/>
  <c r="BR116" i="14"/>
  <c r="BR118" i="14" s="1"/>
  <c r="BN116" i="14"/>
  <c r="BN118" i="14" s="1"/>
  <c r="BM116" i="14"/>
  <c r="BM118" i="14" s="1"/>
  <c r="BI116" i="14"/>
  <c r="BI118" i="14" s="1"/>
  <c r="BH116" i="14"/>
  <c r="BH118" i="14" s="1"/>
  <c r="BC116" i="14"/>
  <c r="BC118" i="14" s="1"/>
  <c r="AK19" i="13"/>
  <c r="AH19" i="13"/>
  <c r="AE19" i="13"/>
  <c r="AB19" i="13"/>
  <c r="Y19" i="13"/>
  <c r="V19" i="13"/>
  <c r="B19" i="13"/>
  <c r="AM116" i="14" l="1"/>
  <c r="BQ149" i="14"/>
  <c r="BR149" i="14"/>
  <c r="BL128" i="14"/>
  <c r="BM128" i="14"/>
  <c r="BV128" i="14"/>
  <c r="BW119" i="14" s="1"/>
  <c r="BW124" i="14" s="1"/>
  <c r="BW128" i="14"/>
  <c r="BX119" i="14" s="1"/>
  <c r="BX124" i="14" s="1"/>
  <c r="BL148" i="14"/>
  <c r="BM148" i="14"/>
  <c r="BQ145" i="14"/>
  <c r="BR145" i="14"/>
  <c r="CF128" i="14"/>
  <c r="CG119" i="14" s="1"/>
  <c r="CG124" i="14" s="1"/>
  <c r="CG128" i="14"/>
  <c r="CH119" i="14" s="1"/>
  <c r="CH124" i="14" s="1"/>
  <c r="AX128" i="14"/>
  <c r="AY119" i="14" s="1"/>
  <c r="AY124" i="14" s="1"/>
  <c r="AW128" i="14"/>
  <c r="AX119" i="14" s="1"/>
  <c r="AX124" i="14" s="1"/>
  <c r="CP128" i="14"/>
  <c r="CQ119" i="14" s="1"/>
  <c r="CQ124" i="14" s="1"/>
  <c r="CQ128" i="14"/>
  <c r="CR119" i="14" s="1"/>
  <c r="CR124" i="14" s="1"/>
  <c r="CA128" i="14"/>
  <c r="CB119" i="14" s="1"/>
  <c r="CB124" i="14" s="1"/>
  <c r="CB128" i="14"/>
  <c r="CC119" i="14" s="1"/>
  <c r="CC124" i="14" s="1"/>
  <c r="BM151" i="14"/>
  <c r="BL151" i="14"/>
  <c r="BL150" i="14"/>
  <c r="BM150" i="14"/>
  <c r="BC138" i="14"/>
  <c r="BD119" i="14" s="1"/>
  <c r="BD124" i="14" s="1"/>
  <c r="BB138" i="14"/>
  <c r="BC119" i="14" s="1"/>
  <c r="BC124" i="14" s="1"/>
  <c r="BQ128" i="14"/>
  <c r="BR119" i="14" s="1"/>
  <c r="BR124" i="14" s="1"/>
  <c r="BR128" i="14"/>
  <c r="BS119" i="14" s="1"/>
  <c r="BS124" i="14" s="1"/>
  <c r="BM147" i="14"/>
  <c r="BL147" i="14"/>
  <c r="BL146" i="14"/>
  <c r="BM146" i="14"/>
  <c r="AS128" i="14"/>
  <c r="AT119" i="14" s="1"/>
  <c r="AT124" i="14" s="1"/>
  <c r="AR128" i="14"/>
  <c r="AS119" i="14" s="1"/>
  <c r="AS124" i="14" s="1"/>
  <c r="BG128" i="14"/>
  <c r="BH119" i="14" s="1"/>
  <c r="BH124" i="14" s="1"/>
  <c r="BH128" i="14"/>
  <c r="BI119" i="14" s="1"/>
  <c r="BI124" i="14" s="1"/>
  <c r="CK128" i="14"/>
  <c r="CL119" i="14" s="1"/>
  <c r="CL124" i="14" s="1"/>
  <c r="CL128" i="14"/>
  <c r="CM119" i="14" s="1"/>
  <c r="CM124" i="14" s="1"/>
  <c r="BV116" i="14"/>
  <c r="AR116" i="14"/>
  <c r="CP116" i="14"/>
  <c r="CF116" i="14"/>
  <c r="AW116" i="14"/>
  <c r="CA116" i="14"/>
  <c r="BG116" i="14"/>
  <c r="CK116" i="14"/>
  <c r="BB116" i="14"/>
  <c r="BL116" i="14"/>
  <c r="BQ116" i="14"/>
  <c r="BH120" i="14" l="1"/>
  <c r="BH121" i="14" s="1"/>
  <c r="BH122" i="14" s="1"/>
  <c r="BD120" i="14"/>
  <c r="BD121" i="14" s="1"/>
  <c r="BD122" i="14" s="1"/>
  <c r="BS120" i="14"/>
  <c r="BS121" i="14" s="1"/>
  <c r="BS122" i="14" s="1"/>
  <c r="CR120" i="14"/>
  <c r="CR121" i="14" s="1"/>
  <c r="CR122" i="14" s="1"/>
  <c r="CH120" i="14"/>
  <c r="CH121" i="14" s="1"/>
  <c r="CH122" i="14" s="1"/>
  <c r="BN119" i="14"/>
  <c r="CB120" i="14"/>
  <c r="CB121" i="14" s="1"/>
  <c r="CB122" i="14" s="1"/>
  <c r="AS120" i="14"/>
  <c r="AS121" i="14" s="1"/>
  <c r="AS122" i="14" s="1"/>
  <c r="CM120" i="14"/>
  <c r="CM121" i="14" s="1"/>
  <c r="CM122" i="14" s="1"/>
  <c r="BR120" i="14"/>
  <c r="BR121" i="14" s="1"/>
  <c r="BR122" i="14" s="1"/>
  <c r="CQ120" i="14"/>
  <c r="CQ121" i="14" s="1"/>
  <c r="CQ122" i="14" s="1"/>
  <c r="BM119" i="14"/>
  <c r="AX120" i="14"/>
  <c r="AX121" i="14" s="1"/>
  <c r="AX122" i="14" s="1"/>
  <c r="AT120" i="14"/>
  <c r="AT121" i="14" s="1"/>
  <c r="AT122" i="14" s="1"/>
  <c r="CC120" i="14"/>
  <c r="CC121" i="14" s="1"/>
  <c r="CC122" i="14" s="1"/>
  <c r="BX120" i="14"/>
  <c r="BX121" i="14" s="1"/>
  <c r="BX122" i="14" s="1"/>
  <c r="CL120" i="14"/>
  <c r="CL121" i="14" s="1"/>
  <c r="CL122" i="14" s="1"/>
  <c r="CG120" i="14"/>
  <c r="CG121" i="14" s="1"/>
  <c r="CG122" i="14" s="1"/>
  <c r="BI120" i="14"/>
  <c r="BI121" i="14" s="1"/>
  <c r="BI122" i="14" s="1"/>
  <c r="BC120" i="14"/>
  <c r="BC121" i="14" s="1"/>
  <c r="BC122" i="14" s="1"/>
  <c r="AY120" i="14"/>
  <c r="AY121" i="14" s="1"/>
  <c r="AY122" i="14" s="1"/>
  <c r="BW120" i="14"/>
  <c r="BW121" i="14" s="1"/>
  <c r="BW122" i="14" s="1"/>
  <c r="BC125" i="14"/>
  <c r="CG125" i="14"/>
  <c r="BW125" i="14"/>
  <c r="BH125" i="14"/>
  <c r="CH125" i="14"/>
  <c r="BX125" i="14"/>
  <c r="CM125" i="14"/>
  <c r="CR125" i="14"/>
  <c r="CB125" i="14"/>
  <c r="CL125" i="14"/>
  <c r="CQ125" i="14"/>
  <c r="CC125" i="14"/>
  <c r="I48" i="15"/>
  <c r="I49" i="15"/>
  <c r="CQ126" i="14" l="1"/>
  <c r="BN120" i="14"/>
  <c r="BN121" i="14" s="1"/>
  <c r="BN122" i="14" s="1"/>
  <c r="BN124" i="14"/>
  <c r="BN125" i="14" s="1"/>
  <c r="BM120" i="14"/>
  <c r="BM121" i="14" s="1"/>
  <c r="BM122" i="14" s="1"/>
  <c r="BM124" i="14"/>
  <c r="BM125" i="14" s="1"/>
  <c r="BH126" i="14"/>
  <c r="BC126" i="14"/>
  <c r="BW126" i="14"/>
  <c r="CL126" i="14"/>
  <c r="CH126" i="14"/>
  <c r="CG126" i="14"/>
  <c r="BX126" i="14"/>
  <c r="CB126" i="14"/>
  <c r="CR126" i="14"/>
  <c r="CC126" i="14"/>
  <c r="CM126" i="14"/>
  <c r="BS125" i="14"/>
  <c r="BS126" i="14" s="1"/>
  <c r="BR125" i="14"/>
  <c r="BR126" i="14" s="1"/>
  <c r="BI125" i="14"/>
  <c r="BI126" i="14" s="1"/>
  <c r="BD125" i="14"/>
  <c r="BD126" i="14" s="1"/>
  <c r="AX125" i="14"/>
  <c r="AX126" i="14" s="1"/>
  <c r="AY125" i="14"/>
  <c r="AY126" i="14" s="1"/>
  <c r="AS125" i="14"/>
  <c r="AS126" i="14" s="1"/>
  <c r="AT125" i="14"/>
  <c r="AT126" i="14" s="1"/>
  <c r="BM126" i="14" l="1"/>
  <c r="BN126" i="14"/>
  <c r="F4" i="10"/>
  <c r="CT2" i="13" s="1"/>
  <c r="CT4" i="13" s="1"/>
  <c r="M203" i="3" l="1"/>
  <c r="M22" i="3" s="1"/>
  <c r="Q203" i="3"/>
  <c r="Q22" i="3" s="1"/>
  <c r="U203" i="3"/>
  <c r="U22" i="3" s="1"/>
  <c r="Y203" i="3"/>
  <c r="Y22" i="3" s="1"/>
  <c r="AC203" i="3"/>
  <c r="AC22" i="3" s="1"/>
  <c r="AG203" i="3"/>
  <c r="AG22" i="3" s="1"/>
  <c r="AK203" i="3"/>
  <c r="AK22" i="3" s="1"/>
  <c r="AO203" i="3"/>
  <c r="AO22" i="3" s="1"/>
  <c r="AS203" i="3"/>
  <c r="AS22" i="3" s="1"/>
  <c r="AW203" i="3"/>
  <c r="AW22" i="3" s="1"/>
  <c r="I203" i="3"/>
  <c r="I22" i="3" s="1"/>
  <c r="E203" i="3"/>
  <c r="E22" i="3" l="1"/>
  <c r="E204" i="3"/>
  <c r="CP15" i="3"/>
  <c r="CP14" i="3"/>
  <c r="CP13" i="3"/>
  <c r="CP12" i="3"/>
  <c r="CP11" i="3"/>
  <c r="CP10" i="3"/>
  <c r="CP9" i="3"/>
  <c r="CP8" i="3"/>
  <c r="CP7" i="3"/>
  <c r="CP6" i="3"/>
  <c r="CP5" i="3"/>
  <c r="CP4" i="3"/>
  <c r="CO15" i="3"/>
  <c r="CO14" i="3"/>
  <c r="CO13" i="3"/>
  <c r="CO12" i="3"/>
  <c r="CO11" i="3"/>
  <c r="CO10" i="3"/>
  <c r="CO9" i="3"/>
  <c r="CO8" i="3"/>
  <c r="CO7" i="3"/>
  <c r="CO6" i="3"/>
  <c r="CO5" i="3"/>
  <c r="CO4" i="3"/>
  <c r="CN15" i="3"/>
  <c r="CN14" i="3"/>
  <c r="CN13" i="3"/>
  <c r="CN12" i="3"/>
  <c r="CN11" i="3"/>
  <c r="CN10" i="3"/>
  <c r="CN9" i="3"/>
  <c r="CN8" i="3"/>
  <c r="CN7" i="3"/>
  <c r="CN6" i="3"/>
  <c r="CN5" i="3"/>
  <c r="CN4" i="3"/>
  <c r="CM15" i="3"/>
  <c r="CM14" i="3"/>
  <c r="CM13" i="3"/>
  <c r="CM12" i="3"/>
  <c r="CM11" i="3"/>
  <c r="CM10" i="3"/>
  <c r="CM9" i="3"/>
  <c r="CM8" i="3"/>
  <c r="CM7" i="3"/>
  <c r="CM6" i="3"/>
  <c r="CM5" i="3"/>
  <c r="CM4" i="3"/>
  <c r="CL15" i="3"/>
  <c r="CL14" i="3"/>
  <c r="CL13" i="3"/>
  <c r="CL12" i="3"/>
  <c r="CL11" i="3"/>
  <c r="CL10" i="3"/>
  <c r="CL9" i="3"/>
  <c r="CL8" i="3"/>
  <c r="CL7" i="3"/>
  <c r="CL6" i="3"/>
  <c r="CL5" i="3"/>
  <c r="CL4" i="3"/>
  <c r="CK15" i="3"/>
  <c r="CK14" i="3"/>
  <c r="CK13" i="3"/>
  <c r="CK12" i="3"/>
  <c r="CK11" i="3"/>
  <c r="CK10" i="3"/>
  <c r="CK9" i="3"/>
  <c r="CK8" i="3"/>
  <c r="CK7" i="3"/>
  <c r="CK6" i="3"/>
  <c r="CK5" i="3"/>
  <c r="CK4" i="3"/>
  <c r="CQ11" i="3" l="1"/>
  <c r="CQ7" i="3"/>
  <c r="CQ6" i="3"/>
  <c r="CQ4" i="3"/>
  <c r="CQ12" i="3"/>
  <c r="CQ8" i="3"/>
  <c r="CQ15" i="3"/>
  <c r="CQ5" i="3"/>
  <c r="CQ13" i="3"/>
  <c r="CQ10" i="3"/>
  <c r="CQ9" i="3"/>
  <c r="CQ14" i="3"/>
  <c r="I204" i="3" l="1"/>
  <c r="V204" i="3" l="1"/>
  <c r="B179" i="1"/>
  <c r="B184" i="1" s="1"/>
  <c r="M23" i="3" l="1"/>
  <c r="Z204" i="3"/>
  <c r="B255" i="1"/>
  <c r="B235" i="1"/>
  <c r="B215" i="1"/>
  <c r="B191" i="1"/>
  <c r="B271" i="1"/>
  <c r="B251" i="1"/>
  <c r="B231" i="1"/>
  <c r="B207" i="1"/>
  <c r="B187" i="1"/>
  <c r="B267" i="1"/>
  <c r="B247" i="1"/>
  <c r="B223" i="1"/>
  <c r="B203" i="1"/>
  <c r="B183" i="1"/>
  <c r="B263" i="1"/>
  <c r="B239" i="1"/>
  <c r="B219" i="1"/>
  <c r="B199" i="1"/>
  <c r="B259" i="1"/>
  <c r="B243" i="1"/>
  <c r="B227" i="1"/>
  <c r="B211" i="1"/>
  <c r="B195" i="1"/>
  <c r="B270" i="1"/>
  <c r="B266" i="1"/>
  <c r="B262" i="1"/>
  <c r="B258" i="1"/>
  <c r="B254" i="1"/>
  <c r="B250" i="1"/>
  <c r="B246" i="1"/>
  <c r="B242" i="1"/>
  <c r="B238" i="1"/>
  <c r="B234" i="1"/>
  <c r="B230" i="1"/>
  <c r="B226" i="1"/>
  <c r="B222" i="1"/>
  <c r="B218" i="1"/>
  <c r="B214" i="1"/>
  <c r="B210" i="1"/>
  <c r="B206" i="1"/>
  <c r="B202" i="1"/>
  <c r="B198" i="1"/>
  <c r="B194" i="1"/>
  <c r="B190" i="1"/>
  <c r="B186" i="1"/>
  <c r="B182" i="1"/>
  <c r="B180" i="1"/>
  <c r="B269" i="1"/>
  <c r="B265" i="1"/>
  <c r="B261" i="1"/>
  <c r="B257" i="1"/>
  <c r="B253" i="1"/>
  <c r="B249" i="1"/>
  <c r="B245" i="1"/>
  <c r="B241" i="1"/>
  <c r="B237" i="1"/>
  <c r="B233" i="1"/>
  <c r="B229" i="1"/>
  <c r="B225" i="1"/>
  <c r="B221" i="1"/>
  <c r="B217" i="1"/>
  <c r="B213" i="1"/>
  <c r="B209" i="1"/>
  <c r="B205" i="1"/>
  <c r="B201" i="1"/>
  <c r="B197" i="1"/>
  <c r="B193" i="1"/>
  <c r="B189" i="1"/>
  <c r="B185" i="1"/>
  <c r="B181" i="1"/>
  <c r="B272" i="1"/>
  <c r="B268" i="1"/>
  <c r="B264" i="1"/>
  <c r="B260" i="1"/>
  <c r="B256" i="1"/>
  <c r="B252" i="1"/>
  <c r="B248" i="1"/>
  <c r="B244" i="1"/>
  <c r="B240" i="1"/>
  <c r="B236" i="1"/>
  <c r="B232" i="1"/>
  <c r="B228" i="1"/>
  <c r="B224" i="1"/>
  <c r="B220" i="1"/>
  <c r="B216" i="1"/>
  <c r="B212" i="1"/>
  <c r="B208" i="1"/>
  <c r="B204" i="1"/>
  <c r="B200" i="1"/>
  <c r="B196" i="1"/>
  <c r="B192" i="1"/>
  <c r="B188" i="1"/>
  <c r="U23" i="3" l="1"/>
  <c r="AI23" i="3"/>
  <c r="AT23" i="3" s="1"/>
  <c r="CB28" i="3" s="1"/>
  <c r="BM4" i="13" s="1"/>
  <c r="BM5" i="13" s="1"/>
  <c r="BS28" i="3"/>
  <c r="BM3" i="13" s="1"/>
  <c r="AO98" i="14" l="1"/>
  <c r="AN134" i="14" s="1"/>
  <c r="AN103" i="14"/>
  <c r="AM139" i="14" s="1"/>
  <c r="AO100" i="14"/>
  <c r="AN136" i="14" s="1"/>
  <c r="AO107" i="14"/>
  <c r="AN143" i="14" s="1"/>
  <c r="AN114" i="14"/>
  <c r="AM150" i="14" s="1"/>
  <c r="AO102" i="14"/>
  <c r="AN138" i="14" s="1"/>
  <c r="AN99" i="14"/>
  <c r="AM135" i="14" s="1"/>
  <c r="AO111" i="14"/>
  <c r="AN147" i="14" s="1"/>
  <c r="AO108" i="14"/>
  <c r="AN144" i="14" s="1"/>
  <c r="AN101" i="14"/>
  <c r="AM137" i="14" s="1"/>
  <c r="AO93" i="14"/>
  <c r="AN129" i="14" s="1"/>
  <c r="AO109" i="14"/>
  <c r="AN145" i="14" s="1"/>
  <c r="AN108" i="14"/>
  <c r="AM144" i="14" s="1"/>
  <c r="AO112" i="14"/>
  <c r="AN148" i="14" s="1"/>
  <c r="AN105" i="14"/>
  <c r="AM141" i="14" s="1"/>
  <c r="AO114" i="14"/>
  <c r="AN150" i="14" s="1"/>
  <c r="AO95" i="14"/>
  <c r="AN131" i="14" s="1"/>
  <c r="AO94" i="14"/>
  <c r="AN130" i="14" s="1"/>
  <c r="AO99" i="14"/>
  <c r="AN135" i="14" s="1"/>
  <c r="AO104" i="14"/>
  <c r="AN140" i="14" s="1"/>
  <c r="AO101" i="14"/>
  <c r="AN137" i="14" s="1"/>
  <c r="AO110" i="14"/>
  <c r="AN146" i="14" s="1"/>
  <c r="AN109" i="14"/>
  <c r="AM145" i="14" s="1"/>
  <c r="AN93" i="14"/>
  <c r="AM129" i="14" s="1"/>
  <c r="AN100" i="14"/>
  <c r="AM136" i="14" s="1"/>
  <c r="AN107" i="14"/>
  <c r="AM143" i="14" s="1"/>
  <c r="AN113" i="14"/>
  <c r="AM149" i="14" s="1"/>
  <c r="AN98" i="14"/>
  <c r="AM134" i="14" s="1"/>
  <c r="AN106" i="14"/>
  <c r="AM142" i="14" s="1"/>
  <c r="AN96" i="14"/>
  <c r="AM132" i="14" s="1"/>
  <c r="AO113" i="14"/>
  <c r="AN149" i="14" s="1"/>
  <c r="AO96" i="14"/>
  <c r="AN132" i="14" s="1"/>
  <c r="AN151" i="14"/>
  <c r="AN104" i="14"/>
  <c r="AM140" i="14" s="1"/>
  <c r="AN95" i="14"/>
  <c r="AM131" i="14" s="1"/>
  <c r="AO103" i="14"/>
  <c r="AN139" i="14" s="1"/>
  <c r="AN112" i="14"/>
  <c r="AM148" i="14" s="1"/>
  <c r="AM151" i="14"/>
  <c r="AN94" i="14"/>
  <c r="AM130" i="14" s="1"/>
  <c r="AO106" i="14"/>
  <c r="AN142" i="14" s="1"/>
  <c r="AO97" i="14"/>
  <c r="AN133" i="14" s="1"/>
  <c r="AN97" i="14"/>
  <c r="AM133" i="14" s="1"/>
  <c r="AN111" i="14"/>
  <c r="AM147" i="14" s="1"/>
  <c r="AN102" i="14"/>
  <c r="AM138" i="14" s="1"/>
  <c r="AO105" i="14"/>
  <c r="AN141" i="14" s="1"/>
  <c r="AN110" i="14"/>
  <c r="AM146" i="14" s="1"/>
  <c r="AO92" i="14" l="1"/>
  <c r="AN128" i="14" s="1"/>
  <c r="AO119" i="14" s="1"/>
  <c r="AO120" i="14" s="1"/>
  <c r="AN92" i="14"/>
  <c r="AN116" i="14" l="1"/>
  <c r="AN118" i="14" s="1"/>
  <c r="AM128" i="14"/>
  <c r="AN119" i="14" s="1"/>
  <c r="AO121" i="14"/>
  <c r="AO124" i="14"/>
  <c r="AO116" i="14"/>
  <c r="AO118" i="14" s="1"/>
  <c r="AN120" i="14" l="1"/>
  <c r="AN121" i="14" s="1"/>
  <c r="CT121" i="14" s="1"/>
  <c r="AN124" i="14"/>
  <c r="AN125" i="14" s="1"/>
  <c r="CT118" i="14"/>
  <c r="AO122" i="14"/>
  <c r="AO125" i="14"/>
  <c r="CT122" i="14" l="1"/>
  <c r="AN122" i="14"/>
  <c r="AN126" i="14" s="1"/>
  <c r="AO126" i="14"/>
  <c r="CT126" i="14" l="1"/>
  <c r="CV123" i="14" s="1"/>
  <c r="CW126" i="14" s="1"/>
  <c r="CI4" i="13"/>
  <c r="CI3" i="13"/>
  <c r="BI12" i="13"/>
  <c r="FT37" i="13" l="1"/>
  <c r="CJ14" i="13"/>
  <c r="CI6" i="13"/>
  <c r="CI5" i="13" l="1"/>
  <c r="BI11" i="13"/>
  <c r="BI13" i="13"/>
  <c r="CJ12" i="13"/>
  <c r="U201" i="3" l="1"/>
  <c r="M36" i="3"/>
  <c r="AT36" i="3" s="1"/>
  <c r="I31" i="3"/>
  <c r="I32" i="3"/>
  <c r="M31" i="3"/>
  <c r="M32" i="3"/>
  <c r="Q32" i="3"/>
  <c r="Q31" i="3"/>
  <c r="I201" i="3" l="1"/>
  <c r="AI36" i="3"/>
  <c r="U36" i="3"/>
</calcChain>
</file>

<file path=xl/sharedStrings.xml><?xml version="1.0" encoding="utf-8"?>
<sst xmlns="http://schemas.openxmlformats.org/spreadsheetml/2006/main" count="2124" uniqueCount="740">
  <si>
    <t>Nome do solicitante</t>
  </si>
  <si>
    <t>Empresa Servizos Enerxéticos (ESE)</t>
  </si>
  <si>
    <t>Sector</t>
  </si>
  <si>
    <t>Pequena Empresa</t>
  </si>
  <si>
    <t>Pontevedra</t>
  </si>
  <si>
    <t>Provincia</t>
  </si>
  <si>
    <t>Concello</t>
  </si>
  <si>
    <t>Nome e apelidos</t>
  </si>
  <si>
    <t>Empresa</t>
  </si>
  <si>
    <t>Encher unicamente os espazos non sombreados. Todos os decimais deben indicarse con comas</t>
  </si>
  <si>
    <t>Autónomo</t>
  </si>
  <si>
    <t>A Coruña</t>
  </si>
  <si>
    <t>Lugo</t>
  </si>
  <si>
    <t>Mediana Empresa</t>
  </si>
  <si>
    <t>Ourense</t>
  </si>
  <si>
    <t>Si</t>
  </si>
  <si>
    <t>Gran Empresa</t>
  </si>
  <si>
    <t>Non</t>
  </si>
  <si>
    <t>Abegondo</t>
  </si>
  <si>
    <t>Abadín</t>
  </si>
  <si>
    <t>Allariz</t>
  </si>
  <si>
    <t>Agolada</t>
  </si>
  <si>
    <t>Ames</t>
  </si>
  <si>
    <t>Alfoz</t>
  </si>
  <si>
    <t>Amoeiro</t>
  </si>
  <si>
    <t>Arbo</t>
  </si>
  <si>
    <t>Aranga</t>
  </si>
  <si>
    <t>Antas de Ulla</t>
  </si>
  <si>
    <t>Arnoia, A</t>
  </si>
  <si>
    <t>Baiona</t>
  </si>
  <si>
    <t>Ares</t>
  </si>
  <si>
    <t>Baleira</t>
  </si>
  <si>
    <t>Avión</t>
  </si>
  <si>
    <t>Barro</t>
  </si>
  <si>
    <t>Arteixo</t>
  </si>
  <si>
    <t>Baralla</t>
  </si>
  <si>
    <t>Baltar</t>
  </si>
  <si>
    <t>Bueu</t>
  </si>
  <si>
    <t>Arzúa</t>
  </si>
  <si>
    <t>Barreiros</t>
  </si>
  <si>
    <t>Bande</t>
  </si>
  <si>
    <t>Caldas de Reis</t>
  </si>
  <si>
    <t>Baña, A</t>
  </si>
  <si>
    <t>Becerreá</t>
  </si>
  <si>
    <t>Baños de Molgas</t>
  </si>
  <si>
    <t>Cambados</t>
  </si>
  <si>
    <t>Bergondo</t>
  </si>
  <si>
    <t>Begonte</t>
  </si>
  <si>
    <t>Barbadás</t>
  </si>
  <si>
    <t>Campo Lameiro</t>
  </si>
  <si>
    <t>Betanzos</t>
  </si>
  <si>
    <t>Bóveda</t>
  </si>
  <si>
    <t>Barco de Valdeorras, O</t>
  </si>
  <si>
    <t>Cangas</t>
  </si>
  <si>
    <t>Boimorto</t>
  </si>
  <si>
    <t>Burela</t>
  </si>
  <si>
    <t>Beade</t>
  </si>
  <si>
    <t>Cañiza, A</t>
  </si>
  <si>
    <t>Boiro</t>
  </si>
  <si>
    <t>Carballedo</t>
  </si>
  <si>
    <t>Beariz</t>
  </si>
  <si>
    <t>Catoira</t>
  </si>
  <si>
    <t>Boqueixón</t>
  </si>
  <si>
    <t>Castro de Rei</t>
  </si>
  <si>
    <t>Blancos, Os</t>
  </si>
  <si>
    <t>Cerdedo-Cotobade</t>
  </si>
  <si>
    <t>Brión</t>
  </si>
  <si>
    <t>Castroverde</t>
  </si>
  <si>
    <t>Boborás</t>
  </si>
  <si>
    <t>Covelo</t>
  </si>
  <si>
    <t>Cabana de Bergantiños</t>
  </si>
  <si>
    <t>Cervantes</t>
  </si>
  <si>
    <t>Bola, A</t>
  </si>
  <si>
    <t>Crecente</t>
  </si>
  <si>
    <t>Cabanas</t>
  </si>
  <si>
    <t>Cervo</t>
  </si>
  <si>
    <t>Bolo, O</t>
  </si>
  <si>
    <t>Cuntis</t>
  </si>
  <si>
    <t>Camariñas</t>
  </si>
  <si>
    <t>Corgo, O</t>
  </si>
  <si>
    <t>Calvos de Randín</t>
  </si>
  <si>
    <t>Dozón</t>
  </si>
  <si>
    <t>Cambre</t>
  </si>
  <si>
    <t>Cospeito</t>
  </si>
  <si>
    <t>Carballeda de Avia</t>
  </si>
  <si>
    <t>Estrada, A</t>
  </si>
  <si>
    <t>Capela, A</t>
  </si>
  <si>
    <t>Chantada</t>
  </si>
  <si>
    <t>Carballeda de Valdeorras</t>
  </si>
  <si>
    <t>Forcarei</t>
  </si>
  <si>
    <t>Carballo</t>
  </si>
  <si>
    <t>Folgoso do Courel</t>
  </si>
  <si>
    <t>Carballiño, O</t>
  </si>
  <si>
    <t>Fornelos de Montes</t>
  </si>
  <si>
    <t>Cariño</t>
  </si>
  <si>
    <t>Fonsagrada, A</t>
  </si>
  <si>
    <t>Cartelle</t>
  </si>
  <si>
    <t>Gondomar</t>
  </si>
  <si>
    <t>Carnota</t>
  </si>
  <si>
    <t>Foz</t>
  </si>
  <si>
    <t>Castrelo de Miño</t>
  </si>
  <si>
    <t>Grove, O</t>
  </si>
  <si>
    <t>Carral</t>
  </si>
  <si>
    <t>Friol</t>
  </si>
  <si>
    <t>Castrelo do Val</t>
  </si>
  <si>
    <t>Guarda, A</t>
  </si>
  <si>
    <t>Cedeira</t>
  </si>
  <si>
    <t>Guitiriz</t>
  </si>
  <si>
    <t>Castro Caldelas</t>
  </si>
  <si>
    <t>Illa de Arousa, A</t>
  </si>
  <si>
    <t>Cee</t>
  </si>
  <si>
    <t>Guntín</t>
  </si>
  <si>
    <t>Celanova</t>
  </si>
  <si>
    <t>Lalín</t>
  </si>
  <si>
    <t>Cerceda</t>
  </si>
  <si>
    <t>Incio, O</t>
  </si>
  <si>
    <t>Cenlle</t>
  </si>
  <si>
    <t>Lama, A</t>
  </si>
  <si>
    <t>Cerdido</t>
  </si>
  <si>
    <t>Láncara</t>
  </si>
  <si>
    <t>Coles</t>
  </si>
  <si>
    <t>Marín</t>
  </si>
  <si>
    <t>Coirós</t>
  </si>
  <si>
    <t>Lourenzá</t>
  </si>
  <si>
    <t>Cortegada</t>
  </si>
  <si>
    <t>Meaño</t>
  </si>
  <si>
    <t>Corcubión</t>
  </si>
  <si>
    <t>Cualedro</t>
  </si>
  <si>
    <t>Meis</t>
  </si>
  <si>
    <t>Coristanco</t>
  </si>
  <si>
    <t>Meira</t>
  </si>
  <si>
    <t>Chandrexa de Queixa</t>
  </si>
  <si>
    <t>Moaña</t>
  </si>
  <si>
    <t>Coruña, A</t>
  </si>
  <si>
    <t>Mondoñedo</t>
  </si>
  <si>
    <t>Entrimo</t>
  </si>
  <si>
    <t>Mondariz</t>
  </si>
  <si>
    <t>Culleredo</t>
  </si>
  <si>
    <t>Monforte de Lemos</t>
  </si>
  <si>
    <t>Esgos</t>
  </si>
  <si>
    <t>Mondariz-Balneario</t>
  </si>
  <si>
    <t>Curtis</t>
  </si>
  <si>
    <t>Monterroso</t>
  </si>
  <si>
    <t>Gomesende</t>
  </si>
  <si>
    <t>Moraña</t>
  </si>
  <si>
    <t>Dodro</t>
  </si>
  <si>
    <t>Muras</t>
  </si>
  <si>
    <t>Gudiña, A</t>
  </si>
  <si>
    <t>Mos</t>
  </si>
  <si>
    <t>Dumbría</t>
  </si>
  <si>
    <t>Navia de Suarna</t>
  </si>
  <si>
    <t>Irixo, O</t>
  </si>
  <si>
    <t>Neves, As</t>
  </si>
  <si>
    <t>Fene</t>
  </si>
  <si>
    <t>Negueira de Muñiz</t>
  </si>
  <si>
    <t>Larouco</t>
  </si>
  <si>
    <t>Nigrán</t>
  </si>
  <si>
    <t>Ferrol</t>
  </si>
  <si>
    <t>Nogais, As</t>
  </si>
  <si>
    <t>Laza</t>
  </si>
  <si>
    <t>Oia</t>
  </si>
  <si>
    <t>Fisterra</t>
  </si>
  <si>
    <t>Ourol</t>
  </si>
  <si>
    <t>Leiro</t>
  </si>
  <si>
    <t>Pazos de Borbén</t>
  </si>
  <si>
    <t>Frades</t>
  </si>
  <si>
    <t>Outeiro de Rei</t>
  </si>
  <si>
    <t>Lobeira</t>
  </si>
  <si>
    <t>Poio</t>
  </si>
  <si>
    <t>Irixoa</t>
  </si>
  <si>
    <t>Palas de Rei</t>
  </si>
  <si>
    <t>Lobios</t>
  </si>
  <si>
    <t>Ponte Caldelas</t>
  </si>
  <si>
    <t>Laracha, A</t>
  </si>
  <si>
    <t>Pantón</t>
  </si>
  <si>
    <t>Maceda</t>
  </si>
  <si>
    <t>Ponteareas</t>
  </si>
  <si>
    <t>Laxe</t>
  </si>
  <si>
    <t>Paradela</t>
  </si>
  <si>
    <t>Manzaneda</t>
  </si>
  <si>
    <t>Pontecesures</t>
  </si>
  <si>
    <t>Lousame</t>
  </si>
  <si>
    <t>Páramo, O</t>
  </si>
  <si>
    <t>Maside</t>
  </si>
  <si>
    <t>Malpica de Bergantiños</t>
  </si>
  <si>
    <t>Pastoriza, A</t>
  </si>
  <si>
    <t>Melón</t>
  </si>
  <si>
    <t>Porriño, O</t>
  </si>
  <si>
    <t>Mañón</t>
  </si>
  <si>
    <t>Pedrafita do Cebreiro</t>
  </si>
  <si>
    <t>Merca, A</t>
  </si>
  <si>
    <t>Portas</t>
  </si>
  <si>
    <t>Mazaricos</t>
  </si>
  <si>
    <t>Pobra do Brollón, A</t>
  </si>
  <si>
    <t>Mezquita, A</t>
  </si>
  <si>
    <t>Redondela</t>
  </si>
  <si>
    <t>Melide</t>
  </si>
  <si>
    <t>Pol</t>
  </si>
  <si>
    <t>Montederramo</t>
  </si>
  <si>
    <t>Ribadumia</t>
  </si>
  <si>
    <t>Mesía</t>
  </si>
  <si>
    <t>Pontenova, A</t>
  </si>
  <si>
    <t>Monterrei</t>
  </si>
  <si>
    <t>Rodeiro</t>
  </si>
  <si>
    <t>Miño</t>
  </si>
  <si>
    <t>Portomarín</t>
  </si>
  <si>
    <t>Muíños</t>
  </si>
  <si>
    <t>Rosal, O</t>
  </si>
  <si>
    <t>Moeche</t>
  </si>
  <si>
    <t>Quiroga</t>
  </si>
  <si>
    <t>Nogueira de Ramuín</t>
  </si>
  <si>
    <t>Salceda de Caselas</t>
  </si>
  <si>
    <t>Monfero</t>
  </si>
  <si>
    <t>Rábade</t>
  </si>
  <si>
    <t>Oímbra</t>
  </si>
  <si>
    <t>Salvaterra de Miño</t>
  </si>
  <si>
    <t>Mugardos</t>
  </si>
  <si>
    <t>Ribadeo</t>
  </si>
  <si>
    <t>Sanxenxo</t>
  </si>
  <si>
    <t>Muros</t>
  </si>
  <si>
    <t>Ribas de Sil</t>
  </si>
  <si>
    <t>Paderne de Allariz</t>
  </si>
  <si>
    <t>Silleda</t>
  </si>
  <si>
    <t>Muxía</t>
  </si>
  <si>
    <t>Ribeira de Piquín</t>
  </si>
  <si>
    <t>Padrenda</t>
  </si>
  <si>
    <t>Soutomaior</t>
  </si>
  <si>
    <t>Narón</t>
  </si>
  <si>
    <t>Riotorto</t>
  </si>
  <si>
    <t>Parada de Sil</t>
  </si>
  <si>
    <t>Tomiño</t>
  </si>
  <si>
    <t>Neda</t>
  </si>
  <si>
    <t>Samos</t>
  </si>
  <si>
    <t>Pereiro de Aguiar</t>
  </si>
  <si>
    <t>Tui</t>
  </si>
  <si>
    <t>Negreira</t>
  </si>
  <si>
    <t>Sarria</t>
  </si>
  <si>
    <t>Peroxa, A</t>
  </si>
  <si>
    <t>Valga</t>
  </si>
  <si>
    <t>Noia</t>
  </si>
  <si>
    <t>Saviñao, O</t>
  </si>
  <si>
    <t>Petín</t>
  </si>
  <si>
    <t>Vigo</t>
  </si>
  <si>
    <t>Oleiros</t>
  </si>
  <si>
    <t>Sober</t>
  </si>
  <si>
    <t>Piñor</t>
  </si>
  <si>
    <t>Vila de Cruces</t>
  </si>
  <si>
    <t>Ordes</t>
  </si>
  <si>
    <t>Taboada</t>
  </si>
  <si>
    <t>Pobra de Trives, A</t>
  </si>
  <si>
    <t>Vilaboa</t>
  </si>
  <si>
    <t>Oroso</t>
  </si>
  <si>
    <t>Trabada</t>
  </si>
  <si>
    <t>Pontedeva</t>
  </si>
  <si>
    <t>Vilagarcía de Arousa</t>
  </si>
  <si>
    <t>Ortigueira</t>
  </si>
  <si>
    <t>Triacastela</t>
  </si>
  <si>
    <t>Porqueira</t>
  </si>
  <si>
    <t>Vilanova de Arousa</t>
  </si>
  <si>
    <t>Outes</t>
  </si>
  <si>
    <t>Valadouro, O</t>
  </si>
  <si>
    <t>Punxín</t>
  </si>
  <si>
    <t xml:space="preserve"> </t>
  </si>
  <si>
    <t>Oza-Cesuras</t>
  </si>
  <si>
    <t>Vicedo, O</t>
  </si>
  <si>
    <t>Quintela de Leirado</t>
  </si>
  <si>
    <t>Paderne</t>
  </si>
  <si>
    <t>Vilalba</t>
  </si>
  <si>
    <t>Rairiz de Veiga</t>
  </si>
  <si>
    <t>Padrón</t>
  </si>
  <si>
    <t>Viveiro</t>
  </si>
  <si>
    <t>Ramirás</t>
  </si>
  <si>
    <t>Pino, O</t>
  </si>
  <si>
    <t>Xermade</t>
  </si>
  <si>
    <t>Ribadavia</t>
  </si>
  <si>
    <t>Pobra do Caramiñal, A</t>
  </si>
  <si>
    <t>Xove</t>
  </si>
  <si>
    <t>Riós</t>
  </si>
  <si>
    <t>Ponteceso</t>
  </si>
  <si>
    <t>Rúa, A</t>
  </si>
  <si>
    <t>Pontedeume</t>
  </si>
  <si>
    <t>Rubiá</t>
  </si>
  <si>
    <t>Pontes de García Rodríguez, As</t>
  </si>
  <si>
    <t>San Amaro</t>
  </si>
  <si>
    <t>Porto do Son</t>
  </si>
  <si>
    <t>San Cibrao das Viñas</t>
  </si>
  <si>
    <t>Rianxo</t>
  </si>
  <si>
    <t>San Cristovo de Cea</t>
  </si>
  <si>
    <t>Ribeira</t>
  </si>
  <si>
    <t>San Xoán de Río</t>
  </si>
  <si>
    <t>Rois</t>
  </si>
  <si>
    <t>Sandiás</t>
  </si>
  <si>
    <t>Sada</t>
  </si>
  <si>
    <t>Sarreaus</t>
  </si>
  <si>
    <t>San Sadurniño</t>
  </si>
  <si>
    <t>Taboadela</t>
  </si>
  <si>
    <t>Santa Comba</t>
  </si>
  <si>
    <t>Teixeira, A</t>
  </si>
  <si>
    <t>Santiago de Compostela</t>
  </si>
  <si>
    <t>Toén</t>
  </si>
  <si>
    <t>Santiso</t>
  </si>
  <si>
    <t>Trasmiras</t>
  </si>
  <si>
    <t>Sobrado</t>
  </si>
  <si>
    <t>Veiga, A</t>
  </si>
  <si>
    <t>Somozas, As</t>
  </si>
  <si>
    <t>Verea</t>
  </si>
  <si>
    <t>Teo</t>
  </si>
  <si>
    <t>Verín</t>
  </si>
  <si>
    <t>Toques</t>
  </si>
  <si>
    <t>Viana do Bolo</t>
  </si>
  <si>
    <t>Tordoia</t>
  </si>
  <si>
    <t>Vilamarín</t>
  </si>
  <si>
    <t>Touro</t>
  </si>
  <si>
    <t>Vilamartín de Valdeorras</t>
  </si>
  <si>
    <t>Trazo</t>
  </si>
  <si>
    <t>Vilar de Barrio</t>
  </si>
  <si>
    <t>Val do Dubra</t>
  </si>
  <si>
    <t>Vilar de Santos</t>
  </si>
  <si>
    <t>Valdoviño</t>
  </si>
  <si>
    <t>Vilardevós</t>
  </si>
  <si>
    <t>Vedra</t>
  </si>
  <si>
    <t>Vilariño de Conso</t>
  </si>
  <si>
    <t>Vilarmaior</t>
  </si>
  <si>
    <t>Xinzo de Limia</t>
  </si>
  <si>
    <t>Vilasantar</t>
  </si>
  <si>
    <t>Xunqueira de Ambía</t>
  </si>
  <si>
    <t>Vimianzo</t>
  </si>
  <si>
    <t>Xunqueira de Espadanedo</t>
  </si>
  <si>
    <t>Zas</t>
  </si>
  <si>
    <t>Agricola Primario</t>
  </si>
  <si>
    <t>Actividade</t>
  </si>
  <si>
    <t>1-</t>
  </si>
  <si>
    <t>Materias primas empregadas</t>
  </si>
  <si>
    <t>Produtos finais</t>
  </si>
  <si>
    <r>
      <rPr>
        <b/>
        <sz val="9"/>
        <color theme="1"/>
        <rFont val="Calibri"/>
        <family val="2"/>
        <scheme val="minor"/>
      </rPr>
      <t>Instalacións do proceso produtivo</t>
    </r>
    <r>
      <rPr>
        <sz val="9"/>
        <color theme="1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>(Enumerar as instalacións características do proceso produtivo)</t>
    </r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</si>
  <si>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</si>
  <si>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</si>
  <si>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</si>
  <si>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</si>
  <si>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</si>
  <si>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</si>
  <si>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</si>
  <si>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</si>
  <si>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</si>
  <si>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Comentarios á ficha</t>
  </si>
  <si>
    <t>P1</t>
  </si>
  <si>
    <t>P2</t>
  </si>
  <si>
    <t>P3</t>
  </si>
  <si>
    <t>P4</t>
  </si>
  <si>
    <t>P5</t>
  </si>
  <si>
    <t>P6</t>
  </si>
  <si>
    <t>Potencia de contrato (kW)</t>
  </si>
  <si>
    <t>Tarifa</t>
  </si>
  <si>
    <t>2.0A</t>
  </si>
  <si>
    <t>2.0DHA</t>
  </si>
  <si>
    <t>2.0DHS</t>
  </si>
  <si>
    <t>2.1A</t>
  </si>
  <si>
    <t>2.1DHA</t>
  </si>
  <si>
    <t>2.1DHS</t>
  </si>
  <si>
    <t>3.0A</t>
  </si>
  <si>
    <t>3.1A</t>
  </si>
  <si>
    <t>6.1A</t>
  </si>
  <si>
    <t>6.2</t>
  </si>
  <si>
    <t>6.3</t>
  </si>
  <si>
    <t>6.4</t>
  </si>
  <si>
    <t>6.5</t>
  </si>
  <si>
    <t>CUPS</t>
  </si>
  <si>
    <t>Factura 1</t>
  </si>
  <si>
    <t>Factura 2</t>
  </si>
  <si>
    <t>Factura 3</t>
  </si>
  <si>
    <t>Factura 4</t>
  </si>
  <si>
    <t>Factura 5</t>
  </si>
  <si>
    <t>Factura 6</t>
  </si>
  <si>
    <t>Factura 7</t>
  </si>
  <si>
    <t>Factura 8</t>
  </si>
  <si>
    <t>Factura 9</t>
  </si>
  <si>
    <t>Factura 10</t>
  </si>
  <si>
    <t>Factura 11</t>
  </si>
  <si>
    <t>Factura 12</t>
  </si>
  <si>
    <t>De</t>
  </si>
  <si>
    <t>Ata</t>
  </si>
  <si>
    <t>Período Factura</t>
  </si>
  <si>
    <t>Factura (€)</t>
  </si>
  <si>
    <t>Marca</t>
  </si>
  <si>
    <t>Nome empresa</t>
  </si>
  <si>
    <t>Outros</t>
  </si>
  <si>
    <t>Tipo</t>
  </si>
  <si>
    <t>A</t>
  </si>
  <si>
    <t>B</t>
  </si>
  <si>
    <t>C</t>
  </si>
  <si>
    <t>D</t>
  </si>
  <si>
    <t>E</t>
  </si>
  <si>
    <t>F</t>
  </si>
  <si>
    <t>G</t>
  </si>
  <si>
    <t>Modelo</t>
  </si>
  <si>
    <t>Unidades</t>
  </si>
  <si>
    <t>Material
(€)</t>
  </si>
  <si>
    <t>Man de Obra
(€)</t>
  </si>
  <si>
    <t>Importe partida (€)</t>
  </si>
  <si>
    <t>Non se admitirán partidas a tanto global, todas as partidas deberán levar as súas correspondentes medicións.</t>
  </si>
  <si>
    <t>Xaneiro</t>
  </si>
  <si>
    <t>Febreiro</t>
  </si>
  <si>
    <t>Marzo</t>
  </si>
  <si>
    <t>Abril</t>
  </si>
  <si>
    <t>Maio</t>
  </si>
  <si>
    <t>Xuño</t>
  </si>
  <si>
    <t>Xullo</t>
  </si>
  <si>
    <t>Agosto</t>
  </si>
  <si>
    <t>Setembro</t>
  </si>
  <si>
    <t>Novembro</t>
  </si>
  <si>
    <t>Decembro</t>
  </si>
  <si>
    <t>Outubro</t>
  </si>
  <si>
    <t>Tecnoloxía</t>
  </si>
  <si>
    <t>Potencia nominal instalada (kW)</t>
  </si>
  <si>
    <t>Potencia pico instalada (kW)</t>
  </si>
  <si>
    <t>Marca e modelo</t>
  </si>
  <si>
    <t>Ano de instalación</t>
  </si>
  <si>
    <t>Instalación 1</t>
  </si>
  <si>
    <t>Instalación 2</t>
  </si>
  <si>
    <t>Instalación 3</t>
  </si>
  <si>
    <t>Instalación 4</t>
  </si>
  <si>
    <t>Instalación 5</t>
  </si>
  <si>
    <t>Instalación 6</t>
  </si>
  <si>
    <t>Instalación 7</t>
  </si>
  <si>
    <t>Instalación de xeración eléctrica de autoconsumo obxecto da presente subvención</t>
  </si>
  <si>
    <t>Potencia eléctrica pico da nova instalación de xeración eléctrica subvencionada (kW)</t>
  </si>
  <si>
    <t>Número equipamentos instalados</t>
  </si>
  <si>
    <t>Conxunto da instalación eléctrica con autoconsumo</t>
  </si>
  <si>
    <t>Autoconsumo Tipo 1</t>
  </si>
  <si>
    <t>Outra (indicar)</t>
  </si>
  <si>
    <t>Tot</t>
  </si>
  <si>
    <t>Consumo d. non laborable</t>
  </si>
  <si>
    <t>Cuberta</t>
  </si>
  <si>
    <t>Chan</t>
  </si>
  <si>
    <t>Outro (Especificar)</t>
  </si>
  <si>
    <t>Equipamento</t>
  </si>
  <si>
    <t>Inversor</t>
  </si>
  <si>
    <t>Monitorización e telexestión</t>
  </si>
  <si>
    <t>Número</t>
  </si>
  <si>
    <t>Inclinación (grados)</t>
  </si>
  <si>
    <t>Potencia unitaria (W)</t>
  </si>
  <si>
    <t>Acimut (grados)</t>
  </si>
  <si>
    <t>Silicio cristalino</t>
  </si>
  <si>
    <t>CIS</t>
  </si>
  <si>
    <t>CdTe</t>
  </si>
  <si>
    <t>Características da instalación e dos equipamentos principais a instalar</t>
  </si>
  <si>
    <t>Sistema</t>
  </si>
  <si>
    <t>Procesamento avanzado datos</t>
  </si>
  <si>
    <t>Breve descrición</t>
  </si>
  <si>
    <t>Superficie módulo</t>
  </si>
  <si>
    <t>Titular subministración</t>
  </si>
  <si>
    <t>Poboación</t>
  </si>
  <si>
    <t>Implantación de medidas de contabilización, monitorización e telexestión do consumo de enerxía</t>
  </si>
  <si>
    <t>Medida</t>
  </si>
  <si>
    <t>Potencia demandada maxímetro (kW)</t>
  </si>
  <si>
    <t>Consumo enerxía activa (kWh)</t>
  </si>
  <si>
    <t>Potencia contratada polo consumidor (kW)</t>
  </si>
  <si>
    <t>CUPS asociado á instalación de xeración eléctrica</t>
  </si>
  <si>
    <t>Potencia pico</t>
  </si>
  <si>
    <t>Pot. nominal</t>
  </si>
  <si>
    <t>Situación da instalación</t>
  </si>
  <si>
    <t>Xustificación da produción de electricidade</t>
  </si>
  <si>
    <t>Localización da instalación</t>
  </si>
  <si>
    <t>Descrición da instalación</t>
  </si>
  <si>
    <t>Latitude</t>
  </si>
  <si>
    <t>Lonxitude</t>
  </si>
  <si>
    <t>Elevación (m.s.n.m.)</t>
  </si>
  <si>
    <t>Ano de construción/reforma da cuberta</t>
  </si>
  <si>
    <t>Pérgola</t>
  </si>
  <si>
    <t>Base de datos de radiación solar empregada</t>
  </si>
  <si>
    <t>Produción total anual (kWh)</t>
  </si>
  <si>
    <t>Mes</t>
  </si>
  <si>
    <t>Para a xustificación da produción de electricidade, deberá achegarse informe en pdf xerado pola base de datos de radiación solar empregada (PVGIS ou similar), que xustifiquen os valores indicados na presente ficha.</t>
  </si>
  <si>
    <t>O informe xerado pola base de datos deberá conter como mínimo as coordenadas da instalación, as perdas do sistema, a produción media diaria de cada mes e a produción anual.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</si>
  <si>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</si>
  <si>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</si>
  <si>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</si>
  <si>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</si>
  <si>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</si>
  <si>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</si>
  <si>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</si>
  <si>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</si>
  <si>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</si>
  <si>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</si>
  <si>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</si>
  <si>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</si>
  <si>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</si>
  <si>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</si>
  <si>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</si>
  <si>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</si>
  <si>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18:00</t>
  </si>
  <si>
    <t>19:00</t>
  </si>
  <si>
    <t>20:00</t>
  </si>
  <si>
    <t>21:00</t>
  </si>
  <si>
    <t>22:00</t>
  </si>
  <si>
    <t>23:00</t>
  </si>
  <si>
    <t>Produción día tipo (kWh)</t>
  </si>
  <si>
    <t>17:00</t>
  </si>
  <si>
    <t>Tipo día</t>
  </si>
  <si>
    <t>Día non laborable</t>
  </si>
  <si>
    <t>Día laborable</t>
  </si>
  <si>
    <t>Consumo tipo (kWh)</t>
  </si>
  <si>
    <t>Produción</t>
  </si>
  <si>
    <t>Consumo d. laborable</t>
  </si>
  <si>
    <t>XANEIRO</t>
  </si>
  <si>
    <t>FEBREIRO</t>
  </si>
  <si>
    <t>MARZO</t>
  </si>
  <si>
    <t>ABRIL</t>
  </si>
  <si>
    <t>MAIO</t>
  </si>
  <si>
    <t>XUÑO</t>
  </si>
  <si>
    <t>XULLO</t>
  </si>
  <si>
    <t>AGOSTO</t>
  </si>
  <si>
    <t>SETEMBRO</t>
  </si>
  <si>
    <t>OUTUBRO</t>
  </si>
  <si>
    <t>NOVEMBRO</t>
  </si>
  <si>
    <t>DECEMBRO</t>
  </si>
  <si>
    <t>Consumo …………………………………………………………………..</t>
  </si>
  <si>
    <t>Produción segundo ACTUACIÓN ……………………………………..</t>
  </si>
  <si>
    <t>Consumo segundo XUST AUTOCONSUMO …………………….</t>
  </si>
  <si>
    <t>Produción segundo XUST AUTOCONSUMO …………………………</t>
  </si>
  <si>
    <t>Exceso produción segundo XUST AUTOCONSUMO ……..</t>
  </si>
  <si>
    <t>Produción día tipo ……………………………</t>
  </si>
  <si>
    <t>Xaneiro ……………….</t>
  </si>
  <si>
    <t>Febreiro ……………..</t>
  </si>
  <si>
    <t>Marzo ……………..</t>
  </si>
  <si>
    <t xml:space="preserve">Abril …………………….. </t>
  </si>
  <si>
    <t>Maio ……………….</t>
  </si>
  <si>
    <t>Xuño ……………………</t>
  </si>
  <si>
    <t>Xullo ………………..</t>
  </si>
  <si>
    <t>Agosto ……………………..</t>
  </si>
  <si>
    <t>Setembro …………………</t>
  </si>
  <si>
    <t>Outubro ………………</t>
  </si>
  <si>
    <t>Novembro ……………………….</t>
  </si>
  <si>
    <t>Decembro ………………………</t>
  </si>
  <si>
    <t>Actividade principal da empresa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</si>
  <si>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</si>
  <si>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</si>
  <si>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</si>
  <si>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</si>
  <si>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</si>
  <si>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</si>
  <si>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</si>
  <si>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</si>
  <si>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</si>
  <si>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</si>
  <si>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</si>
  <si>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</si>
  <si>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</si>
  <si>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</si>
  <si>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r>
      <t xml:space="preserve">Código CNAE </t>
    </r>
    <r>
      <rPr>
        <sz val="8"/>
        <color rgb="FFFF0000"/>
        <rFont val="Calibri"/>
        <family val="2"/>
        <scheme val="minor"/>
      </rPr>
      <t>(2009)</t>
    </r>
  </si>
  <si>
    <r>
      <t xml:space="preserve">Actividade do grupo CNAE </t>
    </r>
    <r>
      <rPr>
        <sz val="8"/>
        <color rgb="FFFF0000"/>
        <rFont val="Calibri"/>
        <family val="2"/>
        <scheme val="minor"/>
      </rPr>
      <t>(2009)</t>
    </r>
  </si>
  <si>
    <r>
      <t>Actividade do grupo CNAE</t>
    </r>
    <r>
      <rPr>
        <sz val="9"/>
        <color rgb="FFFF0000"/>
        <rFont val="Calibri"/>
        <family val="2"/>
        <scheme val="minor"/>
      </rPr>
      <t xml:space="preserve"> (2009)</t>
    </r>
  </si>
  <si>
    <t>Breve descrición das actividades desenvoltas pola empresa</t>
  </si>
  <si>
    <t>Breve descrición da actividade principal desenvolta pola empresa</t>
  </si>
  <si>
    <t>DATOS DO SOLICITANTE</t>
  </si>
  <si>
    <t>DATOS DA EMPRESA NA QUE SE REALIZAN AS ACTUACIÓNS</t>
  </si>
  <si>
    <t>Nome da empresa</t>
  </si>
  <si>
    <t>Tipo de empresa</t>
  </si>
  <si>
    <t>TÍTULO DO PROXECTO</t>
  </si>
  <si>
    <t>No caso de que a instalación se realice nunha cuberta, indicar se esta dispón de amianto</t>
  </si>
  <si>
    <t>Outro (Indicar)</t>
  </si>
  <si>
    <t>Panel FV</t>
  </si>
  <si>
    <t>Eficiencia (%)</t>
  </si>
  <si>
    <t>Observacións</t>
  </si>
  <si>
    <t>Comentarios á memoria</t>
  </si>
  <si>
    <t>Día tipo</t>
  </si>
  <si>
    <t>Consumo medio diario</t>
  </si>
  <si>
    <t>Comentarios á ficha de consumos</t>
  </si>
  <si>
    <t>Laborable</t>
  </si>
  <si>
    <t>Non laborable</t>
  </si>
  <si>
    <r>
      <t xml:space="preserve">Produción media diaria (kWh)
</t>
    </r>
    <r>
      <rPr>
        <b/>
        <sz val="8"/>
        <color rgb="FFFF0000"/>
        <rFont val="Calibri"/>
        <family val="2"/>
        <scheme val="minor"/>
      </rPr>
      <t>Segundo base de datos de radiación empregada</t>
    </r>
  </si>
  <si>
    <t>Potencia pico da instalación (kW)</t>
  </si>
  <si>
    <t>Potencia nominal da instalación (kW)</t>
  </si>
  <si>
    <t>Superficie total da instalación (m²)</t>
  </si>
  <si>
    <t>II</t>
  </si>
  <si>
    <t>III</t>
  </si>
  <si>
    <t>zona</t>
  </si>
  <si>
    <t>ZONA I</t>
  </si>
  <si>
    <t>Hora</t>
  </si>
  <si>
    <t>ZONA II</t>
  </si>
  <si>
    <t>ZONA III</t>
  </si>
  <si>
    <t>24:00</t>
  </si>
  <si>
    <t>Produción da xeración de electricidade nun día tipo (kWh)</t>
  </si>
  <si>
    <t>Indicar o sistema de acumulación</t>
  </si>
  <si>
    <t>Xustificación técnica da acumulación</t>
  </si>
  <si>
    <t>Densidade enerxética por batería (Wh/kg)</t>
  </si>
  <si>
    <t>Peso da batería (kg)</t>
  </si>
  <si>
    <t>Tensión unitaria (V)</t>
  </si>
  <si>
    <t>Capacidade nominal por batería C10 (Ah)</t>
  </si>
  <si>
    <t>Enerxía diaria almacenada do grupo de baterías (kWh)</t>
  </si>
  <si>
    <t>Tensión nominal grupo de baterías (V)</t>
  </si>
  <si>
    <t>Excesos diarios</t>
  </si>
  <si>
    <t>Dias Laborable/Non Labora</t>
  </si>
  <si>
    <t>Acumulación diaria</t>
  </si>
  <si>
    <r>
      <t xml:space="preserve">a) Acumulación por baterías </t>
    </r>
    <r>
      <rPr>
        <b/>
        <sz val="8"/>
        <color rgb="FFFF0000"/>
        <rFont val="Calibri"/>
        <family val="2"/>
        <scheme val="minor"/>
      </rPr>
      <t>(debe achegarse ficha técnica das baterías nas que figuren os datos indicados na táboa)</t>
    </r>
  </si>
  <si>
    <t>A instalación de xeración disporá dun sistema de acumulación?</t>
  </si>
  <si>
    <t>Breve descripción do sistema de acumulación</t>
  </si>
  <si>
    <t>Minimo</t>
  </si>
  <si>
    <t>Acumulado mensual</t>
  </si>
  <si>
    <t>Produ/Consumo dia</t>
  </si>
  <si>
    <t>Autoconsumo diario 1</t>
  </si>
  <si>
    <t>Autoconsumo mensual 1</t>
  </si>
  <si>
    <t>Consumo despois FV</t>
  </si>
  <si>
    <t>Consumo mes</t>
  </si>
  <si>
    <t>kWh/día</t>
  </si>
  <si>
    <t>Consumo da empresa</t>
  </si>
  <si>
    <t>Importe de facturación</t>
  </si>
  <si>
    <t>Prezo medio electricidade</t>
  </si>
  <si>
    <t>Facturación de enerxía eléctrica</t>
  </si>
  <si>
    <t>Resultados da actuación</t>
  </si>
  <si>
    <t>Xeración da instalación</t>
  </si>
  <si>
    <t>Autoconsumo Xeración</t>
  </si>
  <si>
    <t>Autoconsumo Total</t>
  </si>
  <si>
    <t>Datos xeración de electricidade</t>
  </si>
  <si>
    <t>Custo elixible</t>
  </si>
  <si>
    <t>Autoconsumo</t>
  </si>
  <si>
    <t>kWh/ano</t>
  </si>
  <si>
    <t>Xeración</t>
  </si>
  <si>
    <t>Acumulación</t>
  </si>
  <si>
    <t>Excesos</t>
  </si>
  <si>
    <t>Autoconsumo con acumulación</t>
  </si>
  <si>
    <t>Importe facturación</t>
  </si>
  <si>
    <t>Prezo medio</t>
  </si>
  <si>
    <r>
      <t>Xustificación técnica da enerxía diaria almacenada polo sistema (kWh)</t>
    </r>
    <r>
      <rPr>
        <b/>
        <sz val="8"/>
        <color rgb="FFFF0000"/>
        <rFont val="Calibri"/>
        <family val="2"/>
        <scheme val="minor"/>
      </rPr>
      <t xml:space="preserve"> (Xustifar con cálculos o almacenamento diario en kWh do sistema)</t>
    </r>
  </si>
  <si>
    <t>Aporte da Rede</t>
  </si>
  <si>
    <t>Autoconsumo sen acumulación</t>
  </si>
  <si>
    <t>Consumo da instalación segundo recibos</t>
  </si>
  <si>
    <t>Consumo da instalación segundo consumo medio diario</t>
  </si>
  <si>
    <t>Horas equivalentes</t>
  </si>
  <si>
    <t>Temperatura entrada auga</t>
  </si>
  <si>
    <t>Temperatura saída auga</t>
  </si>
  <si>
    <t>Capacidade depósito (litros)</t>
  </si>
  <si>
    <t>Consumo auga (litros/día)</t>
  </si>
  <si>
    <t>Enerxía diaria almacenada polo depósito (kWh)</t>
  </si>
  <si>
    <t>Xustificación do consumo de auga diario</t>
  </si>
  <si>
    <r>
      <t xml:space="preserve">c) Outro sistema de acumulación diferente aos anteriores </t>
    </r>
    <r>
      <rPr>
        <b/>
        <sz val="8"/>
        <color rgb="FFFF0000"/>
        <rFont val="Calibri"/>
        <family val="2"/>
        <scheme val="minor"/>
      </rPr>
      <t>(achegar ficha técnica, planos, fotografías do sistema de acumulación que xustifiquen os datos indicados na táboa)</t>
    </r>
  </si>
  <si>
    <t>Enerxía diaria almacenada polo sistema de acumulación (kWh)</t>
  </si>
  <si>
    <r>
      <t xml:space="preserve">b) Depósito de inercia </t>
    </r>
    <r>
      <rPr>
        <b/>
        <sz val="8"/>
        <color rgb="FFFF0000"/>
        <rFont val="Calibri"/>
        <family val="2"/>
        <scheme val="minor"/>
      </rPr>
      <t>(achegar planos, fotografías do sistema de acumulación, datos de consumo, etc...)</t>
    </r>
  </si>
  <si>
    <t>ELECTRICIDADE</t>
  </si>
  <si>
    <t>COMBUSTIBLE</t>
  </si>
  <si>
    <t>Tipo de combustible</t>
  </si>
  <si>
    <t>Gasóleo</t>
  </si>
  <si>
    <t>Propano</t>
  </si>
  <si>
    <t>GLP</t>
  </si>
  <si>
    <t>Gas Natural</t>
  </si>
  <si>
    <t>Outro (indicar)</t>
  </si>
  <si>
    <t>litros</t>
  </si>
  <si>
    <t>kg</t>
  </si>
  <si>
    <t>m³</t>
  </si>
  <si>
    <t>kWh</t>
  </si>
  <si>
    <t>Tep</t>
  </si>
  <si>
    <t>Consumo</t>
  </si>
  <si>
    <t>Factor de conversión a Tep</t>
  </si>
  <si>
    <t>Equipamento no que se consome o combustible</t>
  </si>
  <si>
    <t>Grupo electróxeno</t>
  </si>
  <si>
    <t>Rendemento do equipamento (%)</t>
  </si>
  <si>
    <t>Consumo medio diario (kWh)</t>
  </si>
  <si>
    <t>Sistema de inxeción 0</t>
  </si>
  <si>
    <t>SISTEMAS FOTOVOLTAICOS</t>
  </si>
  <si>
    <t>Localización instalación</t>
  </si>
  <si>
    <t>aeroxerador</t>
  </si>
  <si>
    <t>Litio</t>
  </si>
  <si>
    <t>Clasificación da instalación de xeración eléctrica de autoconsumo obxecto da presente subvención.</t>
  </si>
  <si>
    <t>Autoconsumo sen excedentes</t>
  </si>
  <si>
    <t>Autoconsumo con excedentes</t>
  </si>
  <si>
    <t>Dispositivos físicos instalados que impiden a inxección de enerxía excedentaria á rede de transporte ou distribución.</t>
  </si>
  <si>
    <t>Tipo de dispositivo físico</t>
  </si>
  <si>
    <t>Principio de funcionamento do dispositivo</t>
  </si>
  <si>
    <t>Núm de fases sobre as que actúa</t>
  </si>
  <si>
    <t>SISTEMAS MINIEÓLICOS</t>
  </si>
  <si>
    <t>Potencia unitaria (kW)</t>
  </si>
  <si>
    <t>Xustificación cálculos autoconsumo</t>
  </si>
  <si>
    <t>Sistema de inxeción cero</t>
  </si>
  <si>
    <t>Base de datos de vento empregada</t>
  </si>
  <si>
    <t>Ciudad</t>
  </si>
  <si>
    <t>Bosque</t>
  </si>
  <si>
    <t>Barrios periféricos</t>
  </si>
  <si>
    <t>Cinturones vegetales</t>
  </si>
  <si>
    <t>Muchos árboles y/o arbustos</t>
  </si>
  <si>
    <t>Cultivos con mucha vegetación</t>
  </si>
  <si>
    <t>Cultivos en campo abierto</t>
  </si>
  <si>
    <t>Cultivos con muy poca vegetación/edificios</t>
  </si>
  <si>
    <t>Zonas aeroportuarias con edificios y/o vegetación</t>
  </si>
  <si>
    <t>Zonas de despegue de aeropuertos</t>
  </si>
  <si>
    <t>Cesped cortado</t>
  </si>
  <si>
    <t>Suelo sin vegetación</t>
  </si>
  <si>
    <t>Superficie nevada</t>
  </si>
  <si>
    <t>Arena</t>
  </si>
  <si>
    <t>Zonas acuáticas (lagos, ríos, mar,…)</t>
  </si>
  <si>
    <t>Altura de referencia (m)</t>
  </si>
  <si>
    <t>Velocidade media anual de referencia (m/s)</t>
  </si>
  <si>
    <r>
      <t xml:space="preserve">Valor </t>
    </r>
    <r>
      <rPr>
        <b/>
        <sz val="9"/>
        <color theme="1"/>
        <rFont val="Symbol"/>
        <family val="1"/>
        <charset val="2"/>
      </rPr>
      <t>a</t>
    </r>
  </si>
  <si>
    <r>
      <t>Rugosidade Z</t>
    </r>
    <r>
      <rPr>
        <b/>
        <vertAlign val="subscript"/>
        <sz val="9"/>
        <color theme="1"/>
        <rFont val="Calibri"/>
        <family val="2"/>
        <scheme val="minor"/>
      </rPr>
      <t>0</t>
    </r>
    <r>
      <rPr>
        <b/>
        <sz val="9"/>
        <color theme="1"/>
        <rFont val="Calibri"/>
        <family val="2"/>
        <scheme val="minor"/>
      </rPr>
      <t xml:space="preserve"> (m)</t>
    </r>
  </si>
  <si>
    <t>Medicións referencia punto 2 (opcional)</t>
  </si>
  <si>
    <t>Velocidade media anual (m/s)</t>
  </si>
  <si>
    <t>Medición 1 de referencia de ventos</t>
  </si>
  <si>
    <t>Enerxía xerada (kWh/ano)</t>
  </si>
  <si>
    <t>Utilización media (h/ano)</t>
  </si>
  <si>
    <t>Potencia instalada (kW)</t>
  </si>
  <si>
    <r>
      <t>Xustificación cálculos produción</t>
    </r>
    <r>
      <rPr>
        <b/>
        <i/>
        <sz val="9"/>
        <color rgb="FFFF0000"/>
        <rFont val="Calibri"/>
        <family val="2"/>
        <scheme val="minor"/>
      </rPr>
      <t xml:space="preserve"> (deben ser coherentes cos datos que figuran nesta ficha)</t>
    </r>
  </si>
  <si>
    <t>FV</t>
  </si>
  <si>
    <t>Autoconsumo (kWh/ano)</t>
  </si>
  <si>
    <t>Xustificación da produción de electricidade e autoconsumo</t>
  </si>
  <si>
    <t>Eo</t>
  </si>
  <si>
    <t>Memoria técnica Fotovoltaica-Minieólica</t>
  </si>
  <si>
    <t>Proxectos de renovables eléctricas no sector agrícola primario</t>
  </si>
  <si>
    <t>TIPO DE INSTALACIÓN</t>
  </si>
  <si>
    <t>Conectada a rede</t>
  </si>
  <si>
    <t>Autoconsumo Tipo 2</t>
  </si>
  <si>
    <t>Núm. Expediente: IN421L</t>
  </si>
  <si>
    <t>TÉCNICO REDACTOR DE LA MEMORIA</t>
  </si>
  <si>
    <t>Titulación</t>
  </si>
  <si>
    <t xml:space="preserve">Datos xerais da empresa na que se realizan as actuacións </t>
  </si>
  <si>
    <r>
      <t>Outras actividades a desenvolver pola empresa</t>
    </r>
    <r>
      <rPr>
        <b/>
        <sz val="8"/>
        <color rgb="FFFF0000"/>
        <rFont val="Calibri"/>
        <family val="2"/>
        <scheme val="minor"/>
      </rPr>
      <t xml:space="preserve"> (por orde de importancia)</t>
    </r>
  </si>
  <si>
    <r>
      <t xml:space="preserve">Actividades da empresa na que se realizan as actuacións. </t>
    </r>
    <r>
      <rPr>
        <b/>
        <sz val="8"/>
        <color rgb="FFFF0000"/>
        <rFont val="Calibri"/>
        <family val="2"/>
        <scheme val="minor"/>
      </rPr>
      <t>(Débense indicar todos os CNAEs e actividades rexistradas pola empresa)</t>
    </r>
  </si>
  <si>
    <t>Enderezo subministración</t>
  </si>
  <si>
    <t>Páxina web da empresa</t>
  </si>
  <si>
    <t>Toda a información que se require nesta memoria debe cubrirse correctamente. Valorarase a claridade documental da información presentada, polo que a falta de datos poderá supoñer a inadmisión a trámite da solicitude por non poderse valorar de xeito correcto.</t>
  </si>
  <si>
    <t>A distribución do consumo medio diario indicado na ficha  debe ser coherente cos datos dos recibos de electricidade e combustible</t>
  </si>
  <si>
    <t>Para a xustificación da produción de electricidade, deberá achegarse informe en pdf xerado pola base de datos de vento empregada, que xustifiquen os valores indicados na presente ficha.</t>
  </si>
  <si>
    <t>Para o cálculo da produción media dun día tipo para cada mes do ano, a ficha utiliza as táboas de perfil horario de produción para as instalacións fotovoltaicas publicadas no RD 413/2014. As horas solares das táboas foron corrixidas para adaptalas á hora civil, sendo en inverno a hora solar mais 1 unidade e no horario de verán a hora solar mais 2 unidades. Os cambios de horario inverno a verán ou viceversa coinciden coa data de cambio oficial de hora.</t>
  </si>
  <si>
    <t>Características do Terreo</t>
  </si>
  <si>
    <t>Altura de buxe dos aeroxeradores (m)</t>
  </si>
  <si>
    <r>
      <t xml:space="preserve">Instalacións de xeración eléctrica preexistentes </t>
    </r>
    <r>
      <rPr>
        <b/>
        <sz val="8"/>
        <color rgb="FFFF0000"/>
        <rFont val="Calibri"/>
        <family val="2"/>
        <scheme val="minor"/>
      </rPr>
      <t>(anteriores á instalación obxecto da presente subvención)</t>
    </r>
  </si>
  <si>
    <r>
      <t xml:space="preserve">Existe algunha instalación de xeración eléctrica preexistente? </t>
    </r>
    <r>
      <rPr>
        <b/>
        <sz val="9"/>
        <color rgb="FFFF0000"/>
        <rFont val="Calibri"/>
        <family val="2"/>
        <scheme val="minor"/>
      </rPr>
      <t>(No caso de existir algunha instalación preexistente indicar, se existise máis dunha instalación incluír os datos de todas elas)</t>
    </r>
  </si>
  <si>
    <t>No caso de combinar tecnoloxías de xeración eléctrica (fotovoltaica e minieólica) débese cursar dúas solicitudes independentes e cubrir unha memoria para cada tecnoloxía.</t>
  </si>
  <si>
    <t>Xunto con esta ficha débese achegar copia polas dúas caras das facturas de electricidade e combustible utilizadas para completar as táboas. En caso de prever un incremento nos consumos ou de non existir consumo actualmente, débense introducir valores estimados e xuntar documentación que avale esas previsións de consumos e potencias.</t>
  </si>
  <si>
    <t>Pot. total xeración asociada ao consumidor (kW)</t>
  </si>
  <si>
    <t>Orzamento proxectado</t>
  </si>
  <si>
    <t>Orzamento máx. por potencia</t>
  </si>
  <si>
    <t>Fotovoltaica</t>
  </si>
  <si>
    <t>Minieolica</t>
  </si>
  <si>
    <t>Máx. potencia subvencionable</t>
  </si>
  <si>
    <t>Illada sen respaldo</t>
  </si>
  <si>
    <t>Illada con respaldo</t>
  </si>
  <si>
    <t>Potencia eléctrica nominal a efectos desta convocatoria (kW) (mínima das dúas anteriores)</t>
  </si>
  <si>
    <t>Potencia eléctrica inversores nova instalación de xeración eléctrica subvencionada (kW)</t>
  </si>
  <si>
    <t>Xeración acumulada</t>
  </si>
  <si>
    <t>Exceso xeración</t>
  </si>
  <si>
    <t>AXUDAS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</si>
</sst>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.000"/>
    <numFmt numFmtId="165" formatCode="00"/>
    <numFmt numFmtId="166" formatCode="#,##0.00\ &quot;m²&quot;"/>
    <numFmt numFmtId="167" formatCode="&quot;(&quot;0&quot;)&quot;"/>
    <numFmt numFmtId="168" formatCode="#,##0.000000\ &quot;€/kWh&quot;"/>
    <numFmt numFmtId="169" formatCode="0000"/>
    <numFmt numFmtId="170" formatCode="hh:mm;@"/>
    <numFmt numFmtId="171" formatCode="#,##0\ &quot;kWh/ano&quot;"/>
    <numFmt numFmtId="172" formatCode="#,##0.000\ &quot;Tep/ano&quot;"/>
    <numFmt numFmtId="173" formatCode="#,##0.00\ &quot;€/ano&quot;"/>
    <numFmt numFmtId="174" formatCode="#,##0.00\ &quot;€&quot;"/>
    <numFmt numFmtId="175" formatCode="#,##0\ &quot;h/ano&quot;"/>
    <numFmt numFmtId="176" formatCode="0.0000"/>
    <numFmt numFmtId="177" formatCode="0.00\ \k\W"/>
  </numFmts>
  <fonts count="4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sz val="7"/>
      <color theme="0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b/>
      <sz val="9"/>
      <color theme="1"/>
      <name val="Symbol"/>
      <family val="1"/>
      <charset val="2"/>
    </font>
    <font>
      <b/>
      <sz val="11"/>
      <color theme="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sz val="16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795">
    <xf numFmtId="0" fontId="0" fillId="0" borderId="0" xfId="0"/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9" fillId="2" borderId="0" xfId="1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Protection="1"/>
    <xf numFmtId="0" fontId="8" fillId="2" borderId="0" xfId="0" applyFont="1" applyFill="1" applyProtection="1"/>
    <xf numFmtId="0" fontId="1" fillId="2" borderId="0" xfId="0" applyFont="1" applyFill="1" applyProtection="1"/>
    <xf numFmtId="0" fontId="0" fillId="2" borderId="0" xfId="0" applyFill="1" applyProtection="1"/>
    <xf numFmtId="0" fontId="4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13" fillId="2" borderId="1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165" fontId="10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19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4" fillId="5" borderId="36" xfId="0" applyFont="1" applyFill="1" applyBorder="1" applyAlignment="1" applyProtection="1">
      <alignment vertical="center"/>
    </xf>
    <xf numFmtId="0" fontId="4" fillId="5" borderId="2" xfId="0" applyFont="1" applyFill="1" applyBorder="1" applyAlignment="1" applyProtection="1">
      <alignment vertical="center"/>
    </xf>
    <xf numFmtId="0" fontId="4" fillId="5" borderId="38" xfId="0" applyFont="1" applyFill="1" applyBorder="1" applyAlignment="1" applyProtection="1">
      <alignment vertical="center"/>
    </xf>
    <xf numFmtId="0" fontId="4" fillId="5" borderId="39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167" fontId="13" fillId="2" borderId="0" xfId="0" applyNumberFormat="1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top" wrapText="1"/>
    </xf>
    <xf numFmtId="3" fontId="9" fillId="2" borderId="0" xfId="0" applyNumberFormat="1" applyFont="1" applyFill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49" fontId="4" fillId="2" borderId="0" xfId="0" applyNumberFormat="1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10" fillId="2" borderId="0" xfId="0" applyFont="1" applyFill="1" applyBorder="1" applyAlignment="1" applyProtection="1">
      <alignment horizontal="justify" vertical="top" wrapText="1"/>
    </xf>
    <xf numFmtId="3" fontId="14" fillId="2" borderId="0" xfId="0" applyNumberFormat="1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3" fontId="14" fillId="2" borderId="0" xfId="0" applyNumberFormat="1" applyFont="1" applyFill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vertical="center"/>
    </xf>
    <xf numFmtId="1" fontId="9" fillId="2" borderId="0" xfId="0" applyNumberFormat="1" applyFont="1" applyFill="1" applyBorder="1" applyAlignment="1" applyProtection="1">
      <alignment vertical="center"/>
    </xf>
    <xf numFmtId="1" fontId="10" fillId="2" borderId="0" xfId="0" applyNumberFormat="1" applyFont="1" applyFill="1" applyBorder="1" applyAlignment="1" applyProtection="1">
      <alignment vertical="center"/>
    </xf>
    <xf numFmtId="3" fontId="10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vertical="center"/>
    </xf>
    <xf numFmtId="49" fontId="10" fillId="2" borderId="0" xfId="0" applyNumberFormat="1" applyFont="1" applyFill="1" applyBorder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/>
    <xf numFmtId="0" fontId="11" fillId="2" borderId="0" xfId="0" applyFont="1" applyFill="1" applyAlignment="1" applyProtection="1"/>
    <xf numFmtId="4" fontId="10" fillId="2" borderId="0" xfId="0" applyNumberFormat="1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NumberFormat="1" applyFont="1" applyFill="1" applyAlignment="1" applyProtection="1">
      <alignment vertical="center"/>
    </xf>
    <xf numFmtId="0" fontId="11" fillId="2" borderId="0" xfId="0" applyNumberFormat="1" applyFont="1" applyFill="1" applyAlignment="1" applyProtection="1">
      <alignment vertical="center"/>
    </xf>
    <xf numFmtId="0" fontId="4" fillId="7" borderId="1" xfId="0" applyNumberFormat="1" applyFont="1" applyFill="1" applyBorder="1" applyAlignment="1" applyProtection="1">
      <alignment vertical="center"/>
    </xf>
    <xf numFmtId="0" fontId="4" fillId="7" borderId="6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Alignment="1" applyProtection="1">
      <alignment vertical="center"/>
    </xf>
    <xf numFmtId="0" fontId="3" fillId="2" borderId="0" xfId="0" applyNumberFormat="1" applyFont="1" applyFill="1" applyAlignment="1" applyProtection="1">
      <alignment vertical="center"/>
    </xf>
    <xf numFmtId="0" fontId="10" fillId="2" borderId="0" xfId="0" applyNumberFormat="1" applyFont="1" applyFill="1" applyAlignment="1" applyProtection="1">
      <alignment vertical="center"/>
    </xf>
    <xf numFmtId="0" fontId="17" fillId="2" borderId="0" xfId="0" applyNumberFormat="1" applyFont="1" applyFill="1" applyAlignment="1" applyProtection="1">
      <alignment vertical="center"/>
    </xf>
    <xf numFmtId="0" fontId="11" fillId="3" borderId="63" xfId="0" applyNumberFormat="1" applyFont="1" applyFill="1" applyBorder="1" applyAlignment="1" applyProtection="1">
      <alignment vertical="center" wrapText="1"/>
    </xf>
    <xf numFmtId="0" fontId="5" fillId="4" borderId="39" xfId="0" applyNumberFormat="1" applyFont="1" applyFill="1" applyBorder="1" applyAlignment="1" applyProtection="1">
      <alignment vertical="center"/>
    </xf>
    <xf numFmtId="0" fontId="11" fillId="4" borderId="43" xfId="0" applyNumberFormat="1" applyFont="1" applyFill="1" applyBorder="1" applyAlignment="1" applyProtection="1">
      <alignment vertical="center"/>
    </xf>
    <xf numFmtId="0" fontId="3" fillId="3" borderId="27" xfId="0" applyNumberFormat="1" applyFont="1" applyFill="1" applyBorder="1" applyAlignment="1" applyProtection="1">
      <alignment vertical="center"/>
    </xf>
    <xf numFmtId="0" fontId="11" fillId="4" borderId="39" xfId="0" applyNumberFormat="1" applyFont="1" applyFill="1" applyBorder="1" applyAlignment="1" applyProtection="1">
      <alignment vertical="center"/>
    </xf>
    <xf numFmtId="0" fontId="11" fillId="4" borderId="2" xfId="0" applyNumberFormat="1" applyFont="1" applyFill="1" applyBorder="1" applyAlignment="1" applyProtection="1">
      <alignment vertical="center"/>
    </xf>
    <xf numFmtId="0" fontId="11" fillId="4" borderId="41" xfId="0" applyNumberFormat="1" applyFont="1" applyFill="1" applyBorder="1" applyAlignment="1" applyProtection="1">
      <alignment vertical="center"/>
    </xf>
    <xf numFmtId="0" fontId="3" fillId="3" borderId="17" xfId="0" applyNumberFormat="1" applyFont="1" applyFill="1" applyBorder="1" applyAlignment="1" applyProtection="1">
      <alignment vertical="center"/>
    </xf>
    <xf numFmtId="0" fontId="18" fillId="2" borderId="0" xfId="0" applyNumberFormat="1" applyFont="1" applyFill="1" applyAlignment="1" applyProtection="1">
      <alignment vertical="center"/>
    </xf>
    <xf numFmtId="0" fontId="4" fillId="2" borderId="0" xfId="0" applyNumberFormat="1" applyFont="1" applyFill="1" applyAlignment="1" applyProtection="1"/>
    <xf numFmtId="0" fontId="19" fillId="2" borderId="0" xfId="0" applyNumberFormat="1" applyFont="1" applyFill="1" applyAlignment="1" applyProtection="1">
      <alignment vertical="center"/>
    </xf>
    <xf numFmtId="0" fontId="14" fillId="2" borderId="0" xfId="0" applyNumberFormat="1" applyFont="1" applyFill="1" applyAlignment="1" applyProtection="1">
      <alignment vertical="center"/>
    </xf>
    <xf numFmtId="0" fontId="8" fillId="2" borderId="0" xfId="0" applyNumberFormat="1" applyFont="1" applyFill="1" applyAlignment="1" applyProtection="1">
      <alignment vertical="center"/>
    </xf>
    <xf numFmtId="1" fontId="10" fillId="2" borderId="0" xfId="0" applyNumberFormat="1" applyFont="1" applyFill="1" applyBorder="1" applyAlignment="1" applyProtection="1">
      <alignment vertical="center" textRotation="90"/>
    </xf>
    <xf numFmtId="0" fontId="4" fillId="2" borderId="0" xfId="0" applyFont="1" applyFill="1" applyAlignment="1" applyProtection="1">
      <alignment vertical="center" textRotation="90"/>
    </xf>
    <xf numFmtId="1" fontId="10" fillId="2" borderId="0" xfId="0" applyNumberFormat="1" applyFont="1" applyFill="1" applyAlignment="1" applyProtection="1">
      <alignment vertical="center" textRotation="90"/>
    </xf>
    <xf numFmtId="0" fontId="10" fillId="2" borderId="0" xfId="0" applyFont="1" applyFill="1" applyAlignment="1" applyProtection="1">
      <alignment vertical="center" textRotation="90"/>
    </xf>
    <xf numFmtId="0" fontId="9" fillId="2" borderId="0" xfId="0" applyFont="1" applyFill="1" applyAlignment="1" applyProtection="1">
      <alignment vertical="center" textRotation="90"/>
    </xf>
    <xf numFmtId="1" fontId="9" fillId="2" borderId="0" xfId="0" applyNumberFormat="1" applyFont="1" applyFill="1" applyAlignment="1" applyProtection="1">
      <alignment vertical="center" textRotation="90"/>
    </xf>
    <xf numFmtId="1" fontId="9" fillId="2" borderId="0" xfId="0" applyNumberFormat="1" applyFont="1" applyFill="1" applyBorder="1" applyAlignment="1" applyProtection="1">
      <alignment vertical="center" textRotation="90"/>
    </xf>
    <xf numFmtId="0" fontId="4" fillId="2" borderId="0" xfId="0" applyFont="1" applyFill="1" applyBorder="1" applyAlignment="1" applyProtection="1">
      <alignment vertical="center"/>
    </xf>
    <xf numFmtId="4" fontId="10" fillId="2" borderId="0" xfId="0" applyNumberFormat="1" applyFont="1" applyFill="1" applyBorder="1" applyAlignment="1" applyProtection="1">
      <alignment horizontal="center" vertical="center"/>
    </xf>
    <xf numFmtId="0" fontId="25" fillId="2" borderId="0" xfId="0" applyFont="1" applyFill="1" applyAlignment="1" applyProtection="1">
      <alignment vertical="top" wrapText="1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vertical="center"/>
    </xf>
    <xf numFmtId="0" fontId="11" fillId="3" borderId="24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27" fillId="2" borderId="43" xfId="0" applyNumberFormat="1" applyFont="1" applyFill="1" applyBorder="1" applyAlignment="1" applyProtection="1">
      <alignment horizontal="center" vertical="center"/>
      <protection locked="0"/>
    </xf>
    <xf numFmtId="0" fontId="27" fillId="2" borderId="39" xfId="0" applyNumberFormat="1" applyFont="1" applyFill="1" applyBorder="1" applyAlignment="1" applyProtection="1">
      <alignment horizontal="center" vertical="center"/>
      <protection locked="0"/>
    </xf>
    <xf numFmtId="0" fontId="27" fillId="2" borderId="41" xfId="0" applyNumberFormat="1" applyFont="1" applyFill="1" applyBorder="1" applyAlignment="1" applyProtection="1">
      <alignment horizontal="center" vertical="center"/>
      <protection locked="0"/>
    </xf>
    <xf numFmtId="4" fontId="28" fillId="2" borderId="43" xfId="0" applyNumberFormat="1" applyFont="1" applyFill="1" applyBorder="1" applyAlignment="1" applyProtection="1">
      <alignment horizontal="right"/>
      <protection locked="0"/>
    </xf>
    <xf numFmtId="4" fontId="28" fillId="2" borderId="2" xfId="0" applyNumberFormat="1" applyFont="1" applyFill="1" applyBorder="1" applyAlignment="1" applyProtection="1">
      <alignment horizontal="right"/>
      <protection locked="0"/>
    </xf>
    <xf numFmtId="4" fontId="28" fillId="2" borderId="39" xfId="0" applyNumberFormat="1" applyFont="1" applyFill="1" applyBorder="1" applyAlignment="1" applyProtection="1">
      <alignment horizontal="right"/>
      <protection locked="0"/>
    </xf>
    <xf numFmtId="4" fontId="28" fillId="6" borderId="55" xfId="0" applyNumberFormat="1" applyFont="1" applyFill="1" applyBorder="1" applyAlignment="1" applyProtection="1">
      <alignment horizontal="right"/>
    </xf>
    <xf numFmtId="4" fontId="28" fillId="6" borderId="52" xfId="0" applyNumberFormat="1" applyFont="1" applyFill="1" applyBorder="1" applyAlignment="1" applyProtection="1">
      <alignment horizontal="right"/>
    </xf>
    <xf numFmtId="4" fontId="28" fillId="6" borderId="53" xfId="0" applyNumberFormat="1" applyFont="1" applyFill="1" applyBorder="1" applyAlignment="1" applyProtection="1">
      <alignment horizontal="right"/>
    </xf>
    <xf numFmtId="0" fontId="29" fillId="2" borderId="0" xfId="0" applyFont="1" applyFill="1" applyAlignment="1" applyProtection="1">
      <alignment vertical="center"/>
    </xf>
    <xf numFmtId="0" fontId="20" fillId="2" borderId="0" xfId="0" applyNumberFormat="1" applyFont="1" applyFill="1" applyBorder="1" applyAlignment="1" applyProtection="1">
      <alignment vertical="center"/>
    </xf>
    <xf numFmtId="4" fontId="28" fillId="0" borderId="2" xfId="0" applyNumberFormat="1" applyFont="1" applyBorder="1" applyProtection="1">
      <protection locked="0"/>
    </xf>
    <xf numFmtId="4" fontId="28" fillId="0" borderId="39" xfId="0" applyNumberFormat="1" applyFont="1" applyBorder="1" applyProtection="1">
      <protection locked="0"/>
    </xf>
    <xf numFmtId="2" fontId="9" fillId="2" borderId="0" xfId="0" applyNumberFormat="1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4" fontId="9" fillId="2" borderId="0" xfId="0" applyNumberFormat="1" applyFont="1" applyFill="1" applyAlignment="1" applyProtection="1">
      <alignment horizontal="left" vertical="center"/>
    </xf>
    <xf numFmtId="4" fontId="9" fillId="2" borderId="0" xfId="0" applyNumberFormat="1" applyFont="1" applyFill="1" applyAlignment="1" applyProtection="1">
      <alignment vertical="center"/>
    </xf>
    <xf numFmtId="0" fontId="32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 textRotation="90"/>
    </xf>
    <xf numFmtId="49" fontId="35" fillId="2" borderId="0" xfId="0" applyNumberFormat="1" applyFont="1" applyFill="1" applyBorder="1" applyAlignment="1" applyProtection="1">
      <alignment horizontal="center" vertical="center"/>
    </xf>
    <xf numFmtId="49" fontId="35" fillId="2" borderId="0" xfId="0" applyNumberFormat="1" applyFont="1" applyFill="1" applyBorder="1" applyAlignment="1" applyProtection="1">
      <alignment horizontal="center" vertical="center" textRotation="90"/>
    </xf>
    <xf numFmtId="4" fontId="9" fillId="2" borderId="0" xfId="0" applyNumberFormat="1" applyFont="1" applyFill="1" applyBorder="1" applyAlignment="1" applyProtection="1">
      <alignment vertical="center"/>
    </xf>
    <xf numFmtId="4" fontId="9" fillId="2" borderId="0" xfId="0" applyNumberFormat="1" applyFont="1" applyFill="1" applyBorder="1" applyAlignment="1" applyProtection="1">
      <alignment vertical="center" textRotation="90"/>
    </xf>
    <xf numFmtId="49" fontId="9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 textRotation="90"/>
    </xf>
    <xf numFmtId="170" fontId="9" fillId="2" borderId="0" xfId="0" applyNumberFormat="1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vertical="center" textRotation="90"/>
    </xf>
    <xf numFmtId="0" fontId="35" fillId="2" borderId="0" xfId="0" applyFont="1" applyFill="1" applyBorder="1" applyAlignment="1" applyProtection="1">
      <alignment vertical="center"/>
    </xf>
    <xf numFmtId="1" fontId="35" fillId="2" borderId="0" xfId="0" applyNumberFormat="1" applyFont="1" applyFill="1" applyBorder="1" applyAlignment="1" applyProtection="1">
      <alignment vertical="center"/>
    </xf>
    <xf numFmtId="4" fontId="35" fillId="2" borderId="0" xfId="0" applyNumberFormat="1" applyFont="1" applyFill="1" applyBorder="1" applyAlignment="1" applyProtection="1">
      <alignment vertical="center"/>
    </xf>
    <xf numFmtId="0" fontId="35" fillId="2" borderId="0" xfId="0" applyFont="1" applyFill="1" applyAlignment="1" applyProtection="1">
      <alignment vertical="center"/>
    </xf>
    <xf numFmtId="0" fontId="35" fillId="2" borderId="0" xfId="0" applyFont="1" applyFill="1" applyAlignment="1" applyProtection="1">
      <alignment horizontal="center" vertical="center"/>
    </xf>
    <xf numFmtId="0" fontId="35" fillId="2" borderId="0" xfId="0" applyFont="1" applyFill="1" applyAlignment="1" applyProtection="1">
      <alignment vertical="center" textRotation="90"/>
    </xf>
    <xf numFmtId="1" fontId="9" fillId="2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8" fillId="2" borderId="0" xfId="0" applyFont="1" applyFill="1" applyProtection="1"/>
    <xf numFmtId="0" fontId="39" fillId="2" borderId="0" xfId="0" applyFont="1" applyFill="1" applyProtection="1"/>
    <xf numFmtId="0" fontId="37" fillId="0" borderId="0" xfId="0" applyFont="1" applyAlignment="1">
      <alignment horizontal="right"/>
    </xf>
    <xf numFmtId="0" fontId="28" fillId="2" borderId="13" xfId="0" applyFont="1" applyFill="1" applyBorder="1" applyAlignment="1" applyProtection="1">
      <alignment horizontal="justify" vertical="top" wrapText="1"/>
      <protection locked="0"/>
    </xf>
    <xf numFmtId="0" fontId="28" fillId="2" borderId="28" xfId="0" applyFont="1" applyFill="1" applyBorder="1" applyAlignment="1" applyProtection="1">
      <alignment horizontal="justify" vertical="top" wrapText="1"/>
      <protection locked="0"/>
    </xf>
    <xf numFmtId="0" fontId="28" fillId="2" borderId="20" xfId="0" applyFont="1" applyFill="1" applyBorder="1" applyAlignment="1" applyProtection="1">
      <alignment horizontal="justify" vertical="top" wrapText="1"/>
      <protection locked="0"/>
    </xf>
    <xf numFmtId="4" fontId="28" fillId="2" borderId="45" xfId="0" applyNumberFormat="1" applyFont="1" applyFill="1" applyBorder="1" applyAlignment="1" applyProtection="1">
      <alignment horizontal="right"/>
      <protection locked="0"/>
    </xf>
    <xf numFmtId="4" fontId="28" fillId="2" borderId="44" xfId="0" applyNumberFormat="1" applyFont="1" applyFill="1" applyBorder="1" applyAlignment="1" applyProtection="1">
      <alignment horizontal="right"/>
      <protection locked="0"/>
    </xf>
    <xf numFmtId="4" fontId="28" fillId="2" borderId="36" xfId="0" applyNumberFormat="1" applyFont="1" applyFill="1" applyBorder="1" applyAlignment="1" applyProtection="1">
      <alignment horizontal="right"/>
      <protection locked="0"/>
    </xf>
    <xf numFmtId="4" fontId="28" fillId="2" borderId="37" xfId="0" applyNumberFormat="1" applyFont="1" applyFill="1" applyBorder="1" applyAlignment="1" applyProtection="1">
      <alignment horizontal="right"/>
      <protection locked="0"/>
    </xf>
    <xf numFmtId="4" fontId="28" fillId="2" borderId="38" xfId="0" applyNumberFormat="1" applyFont="1" applyFill="1" applyBorder="1" applyAlignment="1" applyProtection="1">
      <alignment horizontal="right"/>
      <protection locked="0"/>
    </xf>
    <xf numFmtId="4" fontId="28" fillId="2" borderId="40" xfId="0" applyNumberFormat="1" applyFont="1" applyFill="1" applyBorder="1" applyAlignment="1" applyProtection="1">
      <alignment horizontal="right"/>
      <protection locked="0"/>
    </xf>
    <xf numFmtId="0" fontId="19" fillId="2" borderId="0" xfId="0" applyFont="1" applyFill="1" applyProtection="1"/>
    <xf numFmtId="0" fontId="40" fillId="2" borderId="0" xfId="0" applyFont="1" applyFill="1" applyProtection="1"/>
    <xf numFmtId="4" fontId="9" fillId="2" borderId="0" xfId="0" applyNumberFormat="1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0" fontId="41" fillId="2" borderId="0" xfId="0" applyFont="1" applyFill="1" applyAlignment="1" applyProtection="1">
      <alignment vertical="top" wrapText="1"/>
    </xf>
    <xf numFmtId="1" fontId="29" fillId="2" borderId="0" xfId="0" applyNumberFormat="1" applyFont="1" applyFill="1" applyAlignment="1" applyProtection="1">
      <alignment vertical="center"/>
    </xf>
    <xf numFmtId="4" fontId="9" fillId="2" borderId="0" xfId="0" applyNumberFormat="1" applyFont="1" applyFill="1" applyAlignment="1" applyProtection="1">
      <alignment horizontal="center" vertical="center"/>
    </xf>
    <xf numFmtId="0" fontId="42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5" fillId="3" borderId="45" xfId="0" applyFont="1" applyFill="1" applyBorder="1" applyAlignment="1" applyProtection="1">
      <alignment horizontal="center" vertical="center"/>
    </xf>
    <xf numFmtId="0" fontId="5" fillId="3" borderId="43" xfId="0" applyFont="1" applyFill="1" applyBorder="1" applyAlignment="1" applyProtection="1">
      <alignment horizontal="center" vertical="center"/>
    </xf>
    <xf numFmtId="0" fontId="5" fillId="3" borderId="44" xfId="0" applyFont="1" applyFill="1" applyBorder="1" applyAlignment="1" applyProtection="1">
      <alignment horizontal="center" vertical="center"/>
    </xf>
    <xf numFmtId="0" fontId="5" fillId="4" borderId="38" xfId="0" applyFont="1" applyFill="1" applyBorder="1" applyAlignment="1" applyProtection="1">
      <alignment horizontal="left" vertical="center"/>
    </xf>
    <xf numFmtId="0" fontId="5" fillId="4" borderId="39" xfId="0" applyFont="1" applyFill="1" applyBorder="1" applyAlignment="1" applyProtection="1">
      <alignment horizontal="left" vertical="center"/>
    </xf>
    <xf numFmtId="0" fontId="27" fillId="2" borderId="39" xfId="0" applyFont="1" applyFill="1" applyBorder="1" applyAlignment="1" applyProtection="1">
      <alignment horizontal="left" vertical="center"/>
      <protection locked="0"/>
    </xf>
    <xf numFmtId="0" fontId="27" fillId="2" borderId="40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left" vertical="center"/>
    </xf>
    <xf numFmtId="0" fontId="27" fillId="2" borderId="2" xfId="0" applyFont="1" applyFill="1" applyBorder="1" applyAlignment="1" applyProtection="1">
      <alignment horizontal="left" vertical="center"/>
      <protection locked="0"/>
    </xf>
    <xf numFmtId="0" fontId="27" fillId="2" borderId="37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justify" vertical="center" wrapText="1"/>
    </xf>
    <xf numFmtId="0" fontId="6" fillId="2" borderId="0" xfId="0" applyFont="1" applyFill="1" applyAlignment="1" applyProtection="1">
      <alignment horizontal="left" vertical="center"/>
    </xf>
    <xf numFmtId="0" fontId="5" fillId="3" borderId="71" xfId="0" applyFont="1" applyFill="1" applyBorder="1" applyAlignment="1" applyProtection="1">
      <alignment horizontal="center" vertical="center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61" xfId="0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27" fillId="2" borderId="25" xfId="0" applyFont="1" applyFill="1" applyBorder="1" applyAlignment="1" applyProtection="1">
      <alignment horizontal="center" vertical="center"/>
      <protection locked="0"/>
    </xf>
    <xf numFmtId="0" fontId="27" fillId="2" borderId="21" xfId="0" applyFont="1" applyFill="1" applyBorder="1" applyAlignment="1" applyProtection="1">
      <alignment horizontal="center" vertical="center"/>
      <protection locked="0"/>
    </xf>
    <xf numFmtId="0" fontId="27" fillId="2" borderId="22" xfId="0" applyFont="1" applyFill="1" applyBorder="1" applyAlignment="1" applyProtection="1">
      <alignment horizontal="center" vertical="center"/>
      <protection locked="0"/>
    </xf>
    <xf numFmtId="0" fontId="27" fillId="2" borderId="20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</xf>
    <xf numFmtId="0" fontId="27" fillId="2" borderId="25" xfId="0" applyFont="1" applyFill="1" applyBorder="1" applyAlignment="1" applyProtection="1">
      <alignment horizontal="left" vertical="center"/>
      <protection locked="0"/>
    </xf>
    <xf numFmtId="0" fontId="27" fillId="2" borderId="21" xfId="0" applyFont="1" applyFill="1" applyBorder="1" applyAlignment="1" applyProtection="1">
      <alignment horizontal="left" vertical="center"/>
      <protection locked="0"/>
    </xf>
    <xf numFmtId="0" fontId="27" fillId="2" borderId="26" xfId="0" applyFont="1" applyFill="1" applyBorder="1" applyAlignment="1" applyProtection="1">
      <alignment horizontal="left" vertical="center"/>
      <protection locked="0"/>
    </xf>
    <xf numFmtId="0" fontId="27" fillId="2" borderId="41" xfId="0" applyFont="1" applyFill="1" applyBorder="1" applyAlignment="1" applyProtection="1">
      <alignment horizontal="left" vertical="center"/>
      <protection locked="0"/>
    </xf>
    <xf numFmtId="0" fontId="27" fillId="2" borderId="64" xfId="0" applyFont="1" applyFill="1" applyBorder="1" applyAlignment="1" applyProtection="1">
      <alignment horizontal="left" vertical="center"/>
      <protection locked="0"/>
    </xf>
    <xf numFmtId="0" fontId="5" fillId="4" borderId="54" xfId="0" applyFont="1" applyFill="1" applyBorder="1" applyAlignment="1" applyProtection="1">
      <alignment horizontal="left" vertical="center"/>
    </xf>
    <xf numFmtId="0" fontId="5" fillId="4" borderId="41" xfId="0" applyFont="1" applyFill="1" applyBorder="1" applyAlignment="1" applyProtection="1">
      <alignment horizontal="left" vertical="center"/>
    </xf>
    <xf numFmtId="0" fontId="5" fillId="3" borderId="34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35" xfId="0" applyFont="1" applyFill="1" applyBorder="1" applyAlignment="1" applyProtection="1">
      <alignment horizontal="left" vertical="center"/>
    </xf>
    <xf numFmtId="0" fontId="27" fillId="2" borderId="2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left" vertical="center"/>
    </xf>
    <xf numFmtId="169" fontId="27" fillId="2" borderId="2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30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31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5" fillId="5" borderId="27" xfId="0" applyFont="1" applyFill="1" applyBorder="1" applyAlignment="1" applyProtection="1">
      <alignment horizontal="center" vertical="center" wrapText="1"/>
    </xf>
    <xf numFmtId="0" fontId="5" fillId="5" borderId="34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27" fillId="2" borderId="7" xfId="0" applyFont="1" applyFill="1" applyBorder="1" applyAlignment="1" applyProtection="1">
      <alignment horizontal="justify" vertical="top" wrapText="1"/>
      <protection locked="0"/>
    </xf>
    <xf numFmtId="0" fontId="27" fillId="2" borderId="8" xfId="0" applyFont="1" applyFill="1" applyBorder="1" applyAlignment="1" applyProtection="1">
      <alignment horizontal="justify" vertical="top" wrapText="1"/>
      <protection locked="0"/>
    </xf>
    <xf numFmtId="0" fontId="27" fillId="2" borderId="33" xfId="0" applyFont="1" applyFill="1" applyBorder="1" applyAlignment="1" applyProtection="1">
      <alignment horizontal="justify" vertical="top" wrapText="1"/>
      <protection locked="0"/>
    </xf>
    <xf numFmtId="0" fontId="27" fillId="2" borderId="6" xfId="0" applyFont="1" applyFill="1" applyBorder="1" applyAlignment="1" applyProtection="1">
      <alignment horizontal="justify" vertical="top" wrapText="1"/>
      <protection locked="0"/>
    </xf>
    <xf numFmtId="0" fontId="27" fillId="2" borderId="0" xfId="0" applyFont="1" applyFill="1" applyBorder="1" applyAlignment="1" applyProtection="1">
      <alignment horizontal="justify" vertical="top" wrapText="1"/>
      <protection locked="0"/>
    </xf>
    <xf numFmtId="0" fontId="27" fillId="2" borderId="59" xfId="0" applyFont="1" applyFill="1" applyBorder="1" applyAlignment="1" applyProtection="1">
      <alignment horizontal="justify" vertical="top" wrapText="1"/>
      <protection locked="0"/>
    </xf>
    <xf numFmtId="0" fontId="27" fillId="2" borderId="10" xfId="0" applyFont="1" applyFill="1" applyBorder="1" applyAlignment="1" applyProtection="1">
      <alignment horizontal="justify" vertical="top" wrapText="1"/>
      <protection locked="0"/>
    </xf>
    <xf numFmtId="0" fontId="27" fillId="2" borderId="11" xfId="0" applyFont="1" applyFill="1" applyBorder="1" applyAlignment="1" applyProtection="1">
      <alignment horizontal="justify" vertical="top" wrapText="1"/>
      <protection locked="0"/>
    </xf>
    <xf numFmtId="0" fontId="27" fillId="2" borderId="35" xfId="0" applyFont="1" applyFill="1" applyBorder="1" applyAlignment="1" applyProtection="1">
      <alignment horizontal="justify" vertical="top" wrapText="1"/>
      <protection locked="0"/>
    </xf>
    <xf numFmtId="0" fontId="5" fillId="5" borderId="32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24" xfId="0" applyFont="1" applyFill="1" applyBorder="1" applyAlignment="1" applyProtection="1">
      <alignment horizontal="center" vertical="center" wrapText="1"/>
    </xf>
    <xf numFmtId="0" fontId="27" fillId="2" borderId="23" xfId="0" applyFont="1" applyFill="1" applyBorder="1" applyAlignment="1" applyProtection="1">
      <alignment horizontal="justify" vertical="top" wrapText="1"/>
      <protection locked="0"/>
    </xf>
    <xf numFmtId="0" fontId="27" fillId="2" borderId="1" xfId="0" applyFont="1" applyFill="1" applyBorder="1" applyAlignment="1" applyProtection="1">
      <alignment horizontal="justify" vertical="top" wrapText="1"/>
      <protection locked="0"/>
    </xf>
    <xf numFmtId="0" fontId="27" fillId="2" borderId="60" xfId="0" applyFont="1" applyFill="1" applyBorder="1" applyAlignment="1" applyProtection="1">
      <alignment horizontal="justify" vertical="top" wrapText="1"/>
      <protection locked="0"/>
    </xf>
    <xf numFmtId="0" fontId="5" fillId="4" borderId="30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34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33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35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27" fillId="2" borderId="36" xfId="0" applyFont="1" applyFill="1" applyBorder="1" applyAlignment="1" applyProtection="1">
      <alignment horizontal="justify" vertical="top" wrapText="1"/>
      <protection locked="0"/>
    </xf>
    <xf numFmtId="0" fontId="27" fillId="2" borderId="2" xfId="0" applyFont="1" applyFill="1" applyBorder="1" applyAlignment="1" applyProtection="1">
      <alignment horizontal="justify" vertical="top" wrapText="1"/>
      <protection locked="0"/>
    </xf>
    <xf numFmtId="0" fontId="27" fillId="2" borderId="37" xfId="0" applyFont="1" applyFill="1" applyBorder="1" applyAlignment="1" applyProtection="1">
      <alignment horizontal="justify" vertical="top" wrapText="1"/>
      <protection locked="0"/>
    </xf>
    <xf numFmtId="0" fontId="27" fillId="2" borderId="38" xfId="0" applyFont="1" applyFill="1" applyBorder="1" applyAlignment="1" applyProtection="1">
      <alignment horizontal="justify" vertical="top" wrapText="1"/>
      <protection locked="0"/>
    </xf>
    <xf numFmtId="0" fontId="27" fillId="2" borderId="39" xfId="0" applyFont="1" applyFill="1" applyBorder="1" applyAlignment="1" applyProtection="1">
      <alignment horizontal="justify" vertical="top" wrapText="1"/>
      <protection locked="0"/>
    </xf>
    <xf numFmtId="0" fontId="27" fillId="2" borderId="40" xfId="0" applyFont="1" applyFill="1" applyBorder="1" applyAlignment="1" applyProtection="1">
      <alignment horizontal="justify" vertical="top" wrapText="1"/>
      <protection locked="0"/>
    </xf>
    <xf numFmtId="0" fontId="5" fillId="3" borderId="45" xfId="0" applyFont="1" applyFill="1" applyBorder="1" applyAlignment="1" applyProtection="1">
      <alignment horizontal="left" vertical="center"/>
    </xf>
    <xf numFmtId="0" fontId="5" fillId="3" borderId="43" xfId="0" applyFont="1" applyFill="1" applyBorder="1" applyAlignment="1" applyProtection="1">
      <alignment horizontal="left" vertical="center"/>
    </xf>
    <xf numFmtId="0" fontId="5" fillId="3" borderId="44" xfId="0" applyFont="1" applyFill="1" applyBorder="1" applyAlignment="1" applyProtection="1">
      <alignment horizontal="left" vertical="center"/>
    </xf>
    <xf numFmtId="0" fontId="5" fillId="5" borderId="28" xfId="0" applyFont="1" applyFill="1" applyBorder="1" applyAlignment="1" applyProtection="1">
      <alignment horizontal="left" vertical="center"/>
    </xf>
    <xf numFmtId="0" fontId="5" fillId="5" borderId="4" xfId="0" applyFont="1" applyFill="1" applyBorder="1" applyAlignment="1" applyProtection="1">
      <alignment horizontal="left" vertical="center"/>
    </xf>
    <xf numFmtId="0" fontId="5" fillId="5" borderId="5" xfId="0" applyFont="1" applyFill="1" applyBorder="1" applyAlignment="1" applyProtection="1">
      <alignment horizontal="left" vertical="center"/>
    </xf>
    <xf numFmtId="0" fontId="27" fillId="2" borderId="3" xfId="0" applyFont="1" applyFill="1" applyBorder="1" applyAlignment="1" applyProtection="1">
      <alignment horizontal="left" vertical="center"/>
      <protection locked="0"/>
    </xf>
    <xf numFmtId="0" fontId="27" fillId="2" borderId="4" xfId="0" applyFont="1" applyFill="1" applyBorder="1" applyAlignment="1" applyProtection="1">
      <alignment horizontal="left" vertical="center"/>
      <protection locked="0"/>
    </xf>
    <xf numFmtId="0" fontId="27" fillId="2" borderId="29" xfId="0" applyFont="1" applyFill="1" applyBorder="1" applyAlignment="1" applyProtection="1">
      <alignment horizontal="left" vertical="center"/>
      <protection locked="0"/>
    </xf>
    <xf numFmtId="0" fontId="24" fillId="8" borderId="3" xfId="0" applyNumberFormat="1" applyFont="1" applyFill="1" applyBorder="1" applyAlignment="1" applyProtection="1">
      <alignment horizontal="center" vertical="center"/>
    </xf>
    <xf numFmtId="0" fontId="24" fillId="8" borderId="4" xfId="0" applyNumberFormat="1" applyFont="1" applyFill="1" applyBorder="1" applyAlignment="1" applyProtection="1">
      <alignment horizontal="center" vertical="center"/>
    </xf>
    <xf numFmtId="0" fontId="24" fillId="8" borderId="5" xfId="0" applyNumberFormat="1" applyFont="1" applyFill="1" applyBorder="1" applyAlignment="1" applyProtection="1">
      <alignment horizontal="center" vertical="center"/>
    </xf>
    <xf numFmtId="0" fontId="5" fillId="3" borderId="65" xfId="0" applyNumberFormat="1" applyFont="1" applyFill="1" applyBorder="1" applyAlignment="1" applyProtection="1">
      <alignment horizontal="left" vertical="center"/>
    </xf>
    <xf numFmtId="0" fontId="5" fillId="3" borderId="46" xfId="0" applyNumberFormat="1" applyFont="1" applyFill="1" applyBorder="1" applyAlignment="1" applyProtection="1">
      <alignment horizontal="left" vertical="center"/>
    </xf>
    <xf numFmtId="0" fontId="5" fillId="3" borderId="48" xfId="0" applyNumberFormat="1" applyFont="1" applyFill="1" applyBorder="1" applyAlignment="1" applyProtection="1">
      <alignment horizontal="left" vertical="center"/>
    </xf>
    <xf numFmtId="0" fontId="27" fillId="2" borderId="47" xfId="0" applyNumberFormat="1" applyFont="1" applyFill="1" applyBorder="1" applyAlignment="1" applyProtection="1">
      <alignment horizontal="center" vertical="center"/>
      <protection locked="0"/>
    </xf>
    <xf numFmtId="0" fontId="27" fillId="2" borderId="46" xfId="0" applyNumberFormat="1" applyFont="1" applyFill="1" applyBorder="1" applyAlignment="1" applyProtection="1">
      <alignment horizontal="center" vertical="center"/>
      <protection locked="0"/>
    </xf>
    <xf numFmtId="0" fontId="27" fillId="2" borderId="48" xfId="0" applyNumberFormat="1" applyFont="1" applyFill="1" applyBorder="1" applyAlignment="1" applyProtection="1">
      <alignment horizontal="center" vertical="center"/>
      <protection locked="0"/>
    </xf>
    <xf numFmtId="10" fontId="27" fillId="2" borderId="47" xfId="0" applyNumberFormat="1" applyFont="1" applyFill="1" applyBorder="1" applyAlignment="1" applyProtection="1">
      <alignment horizontal="center" vertical="center"/>
      <protection locked="0"/>
    </xf>
    <xf numFmtId="10" fontId="27" fillId="2" borderId="46" xfId="0" applyNumberFormat="1" applyFont="1" applyFill="1" applyBorder="1" applyAlignment="1" applyProtection="1">
      <alignment horizontal="center" vertical="center"/>
      <protection locked="0"/>
    </xf>
    <xf numFmtId="10" fontId="27" fillId="2" borderId="66" xfId="0" applyNumberFormat="1" applyFont="1" applyFill="1" applyBorder="1" applyAlignment="1" applyProtection="1">
      <alignment horizontal="center" vertical="center"/>
      <protection locked="0"/>
    </xf>
    <xf numFmtId="0" fontId="5" fillId="3" borderId="47" xfId="0" applyNumberFormat="1" applyFont="1" applyFill="1" applyBorder="1" applyAlignment="1" applyProtection="1">
      <alignment horizontal="left" vertical="center"/>
    </xf>
    <xf numFmtId="0" fontId="27" fillId="2" borderId="47" xfId="0" applyNumberFormat="1" applyFont="1" applyFill="1" applyBorder="1" applyAlignment="1" applyProtection="1">
      <alignment horizontal="left" vertical="center"/>
      <protection locked="0"/>
    </xf>
    <xf numFmtId="0" fontId="27" fillId="2" borderId="46" xfId="0" applyNumberFormat="1" applyFont="1" applyFill="1" applyBorder="1" applyAlignment="1" applyProtection="1">
      <alignment horizontal="left" vertical="center"/>
      <protection locked="0"/>
    </xf>
    <xf numFmtId="0" fontId="27" fillId="2" borderId="48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NumberFormat="1" applyFont="1" applyFill="1" applyAlignment="1" applyProtection="1">
      <alignment horizontal="center" vertical="center"/>
    </xf>
    <xf numFmtId="0" fontId="5" fillId="3" borderId="67" xfId="0" applyNumberFormat="1" applyFont="1" applyFill="1" applyBorder="1" applyAlignment="1" applyProtection="1">
      <alignment horizontal="left" vertical="center"/>
    </xf>
    <xf numFmtId="0" fontId="5" fillId="3" borderId="68" xfId="0" applyNumberFormat="1" applyFont="1" applyFill="1" applyBorder="1" applyAlignment="1" applyProtection="1">
      <alignment horizontal="left" vertical="center"/>
    </xf>
    <xf numFmtId="171" fontId="28" fillId="6" borderId="68" xfId="0" applyNumberFormat="1" applyFont="1" applyFill="1" applyBorder="1" applyAlignment="1" applyProtection="1">
      <alignment horizontal="center" vertical="center" wrapText="1"/>
    </xf>
    <xf numFmtId="172" fontId="28" fillId="6" borderId="68" xfId="0" applyNumberFormat="1" applyFont="1" applyFill="1" applyBorder="1" applyAlignment="1" applyProtection="1">
      <alignment horizontal="center" vertical="center" wrapText="1"/>
    </xf>
    <xf numFmtId="173" fontId="28" fillId="6" borderId="68" xfId="0" applyNumberFormat="1" applyFont="1" applyFill="1" applyBorder="1" applyAlignment="1" applyProtection="1">
      <alignment horizontal="center" vertical="center" wrapText="1"/>
    </xf>
    <xf numFmtId="168" fontId="28" fillId="6" borderId="68" xfId="0" applyNumberFormat="1" applyFont="1" applyFill="1" applyBorder="1" applyAlignment="1" applyProtection="1">
      <alignment horizontal="center" vertical="center" wrapText="1"/>
    </xf>
    <xf numFmtId="168" fontId="28" fillId="6" borderId="70" xfId="0" applyNumberFormat="1" applyFont="1" applyFill="1" applyBorder="1" applyAlignment="1" applyProtection="1">
      <alignment horizontal="center" vertical="center" wrapText="1"/>
    </xf>
    <xf numFmtId="4" fontId="28" fillId="6" borderId="39" xfId="0" applyNumberFormat="1" applyFont="1" applyFill="1" applyBorder="1" applyAlignment="1" applyProtection="1">
      <alignment horizontal="center" vertical="center" wrapText="1"/>
    </xf>
    <xf numFmtId="4" fontId="28" fillId="6" borderId="40" xfId="0" applyNumberFormat="1" applyFont="1" applyFill="1" applyBorder="1" applyAlignment="1" applyProtection="1">
      <alignment horizontal="center" vertical="center" wrapText="1"/>
    </xf>
    <xf numFmtId="4" fontId="28" fillId="2" borderId="47" xfId="0" applyNumberFormat="1" applyFont="1" applyFill="1" applyBorder="1" applyAlignment="1" applyProtection="1">
      <alignment horizontal="center" vertical="center"/>
      <protection locked="0"/>
    </xf>
    <xf numFmtId="4" fontId="28" fillId="2" borderId="46" xfId="0" applyNumberFormat="1" applyFont="1" applyFill="1" applyBorder="1" applyAlignment="1" applyProtection="1">
      <alignment horizontal="center" vertical="center"/>
      <protection locked="0"/>
    </xf>
    <xf numFmtId="4" fontId="28" fillId="2" borderId="48" xfId="0" applyNumberFormat="1" applyFont="1" applyFill="1" applyBorder="1" applyAlignment="1" applyProtection="1">
      <alignment horizontal="center" vertical="center"/>
      <protection locked="0"/>
    </xf>
    <xf numFmtId="4" fontId="28" fillId="2" borderId="66" xfId="0" applyNumberFormat="1" applyFont="1" applyFill="1" applyBorder="1" applyAlignment="1" applyProtection="1">
      <alignment horizontal="center" vertical="center"/>
      <protection locked="0"/>
    </xf>
    <xf numFmtId="0" fontId="5" fillId="3" borderId="45" xfId="0" applyNumberFormat="1" applyFont="1" applyFill="1" applyBorder="1" applyAlignment="1" applyProtection="1">
      <alignment horizontal="center" vertical="center"/>
    </xf>
    <xf numFmtId="0" fontId="5" fillId="3" borderId="43" xfId="0" applyNumberFormat="1" applyFont="1" applyFill="1" applyBorder="1" applyAlignment="1" applyProtection="1">
      <alignment horizontal="center" vertical="center"/>
    </xf>
    <xf numFmtId="0" fontId="5" fillId="3" borderId="44" xfId="0" applyNumberFormat="1" applyFont="1" applyFill="1" applyBorder="1" applyAlignment="1" applyProtection="1">
      <alignment horizontal="center" vertical="center"/>
    </xf>
    <xf numFmtId="0" fontId="11" fillId="3" borderId="38" xfId="0" applyNumberFormat="1" applyFont="1" applyFill="1" applyBorder="1" applyAlignment="1" applyProtection="1">
      <alignment horizontal="center" vertical="center"/>
    </xf>
    <xf numFmtId="0" fontId="11" fillId="3" borderId="39" xfId="0" applyNumberFormat="1" applyFont="1" applyFill="1" applyBorder="1" applyAlignment="1" applyProtection="1">
      <alignment horizontal="center" vertical="center"/>
    </xf>
    <xf numFmtId="0" fontId="11" fillId="4" borderId="3" xfId="0" applyNumberFormat="1" applyFont="1" applyFill="1" applyBorder="1" applyAlignment="1" applyProtection="1">
      <alignment horizontal="center" vertical="center"/>
    </xf>
    <xf numFmtId="0" fontId="11" fillId="4" borderId="5" xfId="0" applyNumberFormat="1" applyFont="1" applyFill="1" applyBorder="1" applyAlignment="1" applyProtection="1">
      <alignment horizontal="center" vertical="center"/>
    </xf>
    <xf numFmtId="0" fontId="11" fillId="4" borderId="25" xfId="0" applyNumberFormat="1" applyFont="1" applyFill="1" applyBorder="1" applyAlignment="1" applyProtection="1">
      <alignment horizontal="center" vertical="center"/>
    </xf>
    <xf numFmtId="0" fontId="11" fillId="4" borderId="22" xfId="0" applyNumberFormat="1" applyFont="1" applyFill="1" applyBorder="1" applyAlignment="1" applyProtection="1">
      <alignment horizontal="center" vertical="center"/>
    </xf>
    <xf numFmtId="0" fontId="5" fillId="3" borderId="42" xfId="0" applyNumberFormat="1" applyFont="1" applyFill="1" applyBorder="1" applyAlignment="1" applyProtection="1">
      <alignment horizontal="center" vertical="center" textRotation="90"/>
    </xf>
    <xf numFmtId="0" fontId="5" fillId="3" borderId="17" xfId="0" applyNumberFormat="1" applyFont="1" applyFill="1" applyBorder="1" applyAlignment="1" applyProtection="1">
      <alignment horizontal="center" vertical="center" textRotation="90"/>
    </xf>
    <xf numFmtId="0" fontId="5" fillId="3" borderId="31" xfId="0" applyNumberFormat="1" applyFont="1" applyFill="1" applyBorder="1" applyAlignment="1" applyProtection="1">
      <alignment horizontal="center" vertical="center" textRotation="90"/>
    </xf>
    <xf numFmtId="0" fontId="5" fillId="3" borderId="27" xfId="0" applyNumberFormat="1" applyFont="1" applyFill="1" applyBorder="1" applyAlignment="1" applyProtection="1">
      <alignment horizontal="center" vertical="center" textRotation="90"/>
    </xf>
    <xf numFmtId="0" fontId="5" fillId="3" borderId="32" xfId="0" applyNumberFormat="1" applyFont="1" applyFill="1" applyBorder="1" applyAlignment="1" applyProtection="1">
      <alignment horizontal="center" vertical="center" textRotation="90"/>
    </xf>
    <xf numFmtId="0" fontId="5" fillId="3" borderId="24" xfId="0" applyNumberFormat="1" applyFont="1" applyFill="1" applyBorder="1" applyAlignment="1" applyProtection="1">
      <alignment horizontal="center" vertical="center" textRotation="90"/>
    </xf>
    <xf numFmtId="0" fontId="5" fillId="3" borderId="65" xfId="0" applyNumberFormat="1" applyFont="1" applyFill="1" applyBorder="1" applyAlignment="1" applyProtection="1">
      <alignment horizontal="center" vertical="center"/>
    </xf>
    <xf numFmtId="0" fontId="5" fillId="3" borderId="46" xfId="0" applyNumberFormat="1" applyFont="1" applyFill="1" applyBorder="1" applyAlignment="1" applyProtection="1">
      <alignment horizontal="center" vertical="center"/>
    </xf>
    <xf numFmtId="164" fontId="28" fillId="6" borderId="3" xfId="0" applyNumberFormat="1" applyFont="1" applyFill="1" applyBorder="1" applyAlignment="1" applyProtection="1">
      <alignment horizontal="center" vertical="center"/>
    </xf>
    <xf numFmtId="164" fontId="28" fillId="6" borderId="4" xfId="0" applyNumberFormat="1" applyFont="1" applyFill="1" applyBorder="1" applyAlignment="1" applyProtection="1">
      <alignment horizontal="center" vertical="center"/>
    </xf>
    <xf numFmtId="164" fontId="28" fillId="6" borderId="5" xfId="0" applyNumberFormat="1" applyFont="1" applyFill="1" applyBorder="1" applyAlignment="1" applyProtection="1">
      <alignment horizontal="center" vertical="center"/>
    </xf>
    <xf numFmtId="164" fontId="28" fillId="6" borderId="29" xfId="0" applyNumberFormat="1" applyFont="1" applyFill="1" applyBorder="1" applyAlignment="1" applyProtection="1">
      <alignment horizontal="center" vertical="center"/>
    </xf>
    <xf numFmtId="3" fontId="28" fillId="6" borderId="25" xfId="0" applyNumberFormat="1" applyFont="1" applyFill="1" applyBorder="1" applyAlignment="1" applyProtection="1">
      <alignment horizontal="center" vertical="center"/>
    </xf>
    <xf numFmtId="3" fontId="28" fillId="6" borderId="21" xfId="0" applyNumberFormat="1" applyFont="1" applyFill="1" applyBorder="1" applyAlignment="1" applyProtection="1">
      <alignment horizontal="center" vertical="center"/>
    </xf>
    <xf numFmtId="3" fontId="28" fillId="6" borderId="22" xfId="0" applyNumberFormat="1" applyFont="1" applyFill="1" applyBorder="1" applyAlignment="1" applyProtection="1">
      <alignment horizontal="center" vertical="center"/>
    </xf>
    <xf numFmtId="3" fontId="28" fillId="6" borderId="26" xfId="0" applyNumberFormat="1" applyFont="1" applyFill="1" applyBorder="1" applyAlignment="1" applyProtection="1">
      <alignment horizontal="center" vertical="center"/>
    </xf>
    <xf numFmtId="14" fontId="28" fillId="2" borderId="39" xfId="0" applyNumberFormat="1" applyFont="1" applyFill="1" applyBorder="1" applyAlignment="1" applyProtection="1">
      <alignment horizontal="center" vertical="center"/>
      <protection locked="0"/>
    </xf>
    <xf numFmtId="0" fontId="28" fillId="2" borderId="39" xfId="0" applyNumberFormat="1" applyFont="1" applyFill="1" applyBorder="1" applyAlignment="1" applyProtection="1">
      <alignment horizontal="center" vertical="center"/>
      <protection locked="0"/>
    </xf>
    <xf numFmtId="0" fontId="28" fillId="2" borderId="40" xfId="0" applyNumberFormat="1" applyFont="1" applyFill="1" applyBorder="1" applyAlignment="1" applyProtection="1">
      <alignment horizontal="center" vertical="center"/>
      <protection locked="0"/>
    </xf>
    <xf numFmtId="0" fontId="11" fillId="4" borderId="18" xfId="0" applyNumberFormat="1" applyFont="1" applyFill="1" applyBorder="1" applyAlignment="1" applyProtection="1">
      <alignment horizontal="center" vertical="center"/>
    </xf>
    <xf numFmtId="0" fontId="11" fillId="4" borderId="15" xfId="0" applyNumberFormat="1" applyFont="1" applyFill="1" applyBorder="1" applyAlignment="1" applyProtection="1">
      <alignment horizontal="center" vertical="center"/>
    </xf>
    <xf numFmtId="3" fontId="28" fillId="2" borderId="18" xfId="0" applyNumberFormat="1" applyFont="1" applyFill="1" applyBorder="1" applyAlignment="1" applyProtection="1">
      <alignment horizontal="center" vertical="center"/>
      <protection locked="0"/>
    </xf>
    <xf numFmtId="3" fontId="28" fillId="2" borderId="14" xfId="0" applyNumberFormat="1" applyFont="1" applyFill="1" applyBorder="1" applyAlignment="1" applyProtection="1">
      <alignment horizontal="center" vertical="center"/>
      <protection locked="0"/>
    </xf>
    <xf numFmtId="3" fontId="28" fillId="2" borderId="15" xfId="0" applyNumberFormat="1" applyFont="1" applyFill="1" applyBorder="1" applyAlignment="1" applyProtection="1">
      <alignment horizontal="center" vertical="center"/>
      <protection locked="0"/>
    </xf>
    <xf numFmtId="3" fontId="28" fillId="2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42" xfId="0" applyNumberFormat="1" applyFont="1" applyFill="1" applyBorder="1" applyAlignment="1" applyProtection="1">
      <alignment horizontal="center" vertical="center" wrapText="1"/>
    </xf>
    <xf numFmtId="0" fontId="5" fillId="3" borderId="16" xfId="0" applyNumberFormat="1" applyFont="1" applyFill="1" applyBorder="1" applyAlignment="1" applyProtection="1">
      <alignment horizontal="center" vertical="center" wrapText="1"/>
    </xf>
    <xf numFmtId="0" fontId="5" fillId="3" borderId="31" xfId="0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>
      <alignment horizontal="center" vertical="center" wrapText="1"/>
    </xf>
    <xf numFmtId="0" fontId="5" fillId="3" borderId="32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4" fontId="28" fillId="2" borderId="2" xfId="0" applyNumberFormat="1" applyFont="1" applyFill="1" applyBorder="1" applyAlignment="1" applyProtection="1">
      <alignment horizontal="center" vertical="center"/>
      <protection locked="0"/>
    </xf>
    <xf numFmtId="0" fontId="28" fillId="2" borderId="2" xfId="0" applyNumberFormat="1" applyFont="1" applyFill="1" applyBorder="1" applyAlignment="1" applyProtection="1">
      <alignment horizontal="center" vertical="center"/>
      <protection locked="0"/>
    </xf>
    <xf numFmtId="0" fontId="28" fillId="2" borderId="37" xfId="0" applyNumberFormat="1" applyFont="1" applyFill="1" applyBorder="1" applyAlignment="1" applyProtection="1">
      <alignment horizontal="center" vertical="center"/>
      <protection locked="0"/>
    </xf>
    <xf numFmtId="0" fontId="11" fillId="4" borderId="43" xfId="0" applyNumberFormat="1" applyFont="1" applyFill="1" applyBorder="1" applyAlignment="1" applyProtection="1">
      <alignment horizontal="center" vertical="center"/>
    </xf>
    <xf numFmtId="0" fontId="24" fillId="9" borderId="65" xfId="0" applyNumberFormat="1" applyFont="1" applyFill="1" applyBorder="1" applyAlignment="1" applyProtection="1">
      <alignment horizontal="center" vertical="center"/>
    </xf>
    <xf numFmtId="0" fontId="24" fillId="9" borderId="46" xfId="0" applyNumberFormat="1" applyFont="1" applyFill="1" applyBorder="1" applyAlignment="1" applyProtection="1">
      <alignment horizontal="center" vertical="center"/>
    </xf>
    <xf numFmtId="0" fontId="24" fillId="9" borderId="66" xfId="0" applyNumberFormat="1" applyFont="1" applyFill="1" applyBorder="1" applyAlignment="1" applyProtection="1">
      <alignment horizontal="center" vertical="center"/>
    </xf>
    <xf numFmtId="0" fontId="16" fillId="3" borderId="45" xfId="0" applyNumberFormat="1" applyFont="1" applyFill="1" applyBorder="1" applyAlignment="1" applyProtection="1">
      <alignment horizontal="left"/>
    </xf>
    <xf numFmtId="0" fontId="16" fillId="3" borderId="43" xfId="0" applyNumberFormat="1" applyFont="1" applyFill="1" applyBorder="1" applyAlignment="1" applyProtection="1">
      <alignment horizontal="left"/>
    </xf>
    <xf numFmtId="0" fontId="28" fillId="2" borderId="43" xfId="0" applyNumberFormat="1" applyFont="1" applyFill="1" applyBorder="1" applyAlignment="1" applyProtection="1">
      <alignment horizontal="left" vertical="center"/>
      <protection locked="0"/>
    </xf>
    <xf numFmtId="0" fontId="5" fillId="3" borderId="43" xfId="0" applyNumberFormat="1" applyFont="1" applyFill="1" applyBorder="1" applyAlignment="1" applyProtection="1">
      <alignment horizontal="left" vertical="center"/>
    </xf>
    <xf numFmtId="0" fontId="28" fillId="2" borderId="44" xfId="0" applyNumberFormat="1" applyFont="1" applyFill="1" applyBorder="1" applyAlignment="1" applyProtection="1">
      <alignment horizontal="left" vertical="center"/>
      <protection locked="0"/>
    </xf>
    <xf numFmtId="0" fontId="5" fillId="3" borderId="20" xfId="0" applyNumberFormat="1" applyFont="1" applyFill="1" applyBorder="1" applyAlignment="1" applyProtection="1">
      <alignment horizontal="left" vertical="center"/>
    </xf>
    <xf numFmtId="0" fontId="5" fillId="3" borderId="21" xfId="0" applyNumberFormat="1" applyFont="1" applyFill="1" applyBorder="1" applyAlignment="1" applyProtection="1">
      <alignment horizontal="left" vertical="center"/>
    </xf>
    <xf numFmtId="0" fontId="5" fillId="3" borderId="22" xfId="0" applyNumberFormat="1" applyFont="1" applyFill="1" applyBorder="1" applyAlignment="1" applyProtection="1">
      <alignment horizontal="left" vertical="center"/>
    </xf>
    <xf numFmtId="0" fontId="28" fillId="2" borderId="25" xfId="0" applyNumberFormat="1" applyFont="1" applyFill="1" applyBorder="1" applyAlignment="1" applyProtection="1">
      <alignment horizontal="left" vertical="center"/>
      <protection locked="0"/>
    </xf>
    <xf numFmtId="0" fontId="28" fillId="2" borderId="21" xfId="0" applyNumberFormat="1" applyFont="1" applyFill="1" applyBorder="1" applyAlignment="1" applyProtection="1">
      <alignment horizontal="left" vertical="center"/>
      <protection locked="0"/>
    </xf>
    <xf numFmtId="0" fontId="28" fillId="2" borderId="22" xfId="0" applyNumberFormat="1" applyFont="1" applyFill="1" applyBorder="1" applyAlignment="1" applyProtection="1">
      <alignment horizontal="left" vertical="center"/>
      <protection locked="0"/>
    </xf>
    <xf numFmtId="0" fontId="27" fillId="6" borderId="25" xfId="0" applyNumberFormat="1" applyFont="1" applyFill="1" applyBorder="1" applyAlignment="1" applyProtection="1">
      <alignment horizontal="center" vertical="center"/>
    </xf>
    <xf numFmtId="0" fontId="27" fillId="6" borderId="21" xfId="0" applyNumberFormat="1" applyFont="1" applyFill="1" applyBorder="1" applyAlignment="1" applyProtection="1">
      <alignment horizontal="center" vertical="center"/>
    </xf>
    <xf numFmtId="0" fontId="27" fillId="6" borderId="22" xfId="0" applyNumberFormat="1" applyFont="1" applyFill="1" applyBorder="1" applyAlignment="1" applyProtection="1">
      <alignment horizontal="center" vertical="center"/>
    </xf>
    <xf numFmtId="0" fontId="5" fillId="3" borderId="25" xfId="0" applyNumberFormat="1" applyFont="1" applyFill="1" applyBorder="1" applyAlignment="1" applyProtection="1">
      <alignment horizontal="left" vertical="center"/>
    </xf>
    <xf numFmtId="0" fontId="28" fillId="6" borderId="25" xfId="0" applyNumberFormat="1" applyFont="1" applyFill="1" applyBorder="1" applyAlignment="1" applyProtection="1">
      <alignment horizontal="center" vertical="center"/>
    </xf>
    <xf numFmtId="0" fontId="28" fillId="6" borderId="21" xfId="0" applyNumberFormat="1" applyFont="1" applyFill="1" applyBorder="1" applyAlignment="1" applyProtection="1">
      <alignment horizontal="center" vertical="center"/>
    </xf>
    <xf numFmtId="0" fontId="28" fillId="6" borderId="22" xfId="0" applyNumberFormat="1" applyFont="1" applyFill="1" applyBorder="1" applyAlignment="1" applyProtection="1">
      <alignment horizontal="center" vertical="center"/>
    </xf>
    <xf numFmtId="0" fontId="27" fillId="6" borderId="39" xfId="0" applyNumberFormat="1" applyFont="1" applyFill="1" applyBorder="1" applyAlignment="1" applyProtection="1">
      <alignment horizontal="center" vertical="center"/>
    </xf>
    <xf numFmtId="0" fontId="11" fillId="4" borderId="49" xfId="0" applyNumberFormat="1" applyFont="1" applyFill="1" applyBorder="1" applyAlignment="1" applyProtection="1">
      <alignment horizontal="center" vertical="center"/>
    </xf>
    <xf numFmtId="0" fontId="5" fillId="4" borderId="45" xfId="0" applyNumberFormat="1" applyFont="1" applyFill="1" applyBorder="1" applyAlignment="1" applyProtection="1">
      <alignment horizontal="center" vertical="center"/>
    </xf>
    <xf numFmtId="0" fontId="5" fillId="4" borderId="43" xfId="0" applyNumberFormat="1" applyFont="1" applyFill="1" applyBorder="1" applyAlignment="1" applyProtection="1">
      <alignment horizontal="center" vertical="center"/>
    </xf>
    <xf numFmtId="0" fontId="5" fillId="4" borderId="38" xfId="0" applyNumberFormat="1" applyFont="1" applyFill="1" applyBorder="1" applyAlignment="1" applyProtection="1">
      <alignment horizontal="center" vertical="center"/>
    </xf>
    <xf numFmtId="0" fontId="5" fillId="4" borderId="39" xfId="0" applyNumberFormat="1" applyFont="1" applyFill="1" applyBorder="1" applyAlignment="1" applyProtection="1">
      <alignment horizontal="center" vertical="center"/>
    </xf>
    <xf numFmtId="4" fontId="28" fillId="6" borderId="44" xfId="0" applyNumberFormat="1" applyFont="1" applyFill="1" applyBorder="1" applyAlignment="1" applyProtection="1">
      <alignment horizontal="center" vertical="center"/>
    </xf>
    <xf numFmtId="4" fontId="28" fillId="6" borderId="40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Alignment="1" applyProtection="1">
      <alignment horizontal="center" vertical="center"/>
    </xf>
    <xf numFmtId="0" fontId="11" fillId="3" borderId="34" xfId="0" applyNumberFormat="1" applyFont="1" applyFill="1" applyBorder="1" applyAlignment="1" applyProtection="1">
      <alignment horizontal="center" vertical="center"/>
    </xf>
    <xf numFmtId="0" fontId="11" fillId="3" borderId="11" xfId="0" applyNumberFormat="1" applyFont="1" applyFill="1" applyBorder="1" applyAlignment="1" applyProtection="1">
      <alignment horizontal="center" vertical="center"/>
    </xf>
    <xf numFmtId="0" fontId="11" fillId="3" borderId="35" xfId="0" applyNumberFormat="1" applyFont="1" applyFill="1" applyBorder="1" applyAlignment="1" applyProtection="1">
      <alignment horizontal="center" vertical="center"/>
    </xf>
    <xf numFmtId="0" fontId="11" fillId="2" borderId="0" xfId="0" applyNumberFormat="1" applyFont="1" applyFill="1" applyAlignment="1" applyProtection="1">
      <alignment horizontal="center"/>
    </xf>
    <xf numFmtId="0" fontId="15" fillId="2" borderId="0" xfId="0" applyNumberFormat="1" applyFont="1" applyFill="1" applyAlignment="1" applyProtection="1">
      <alignment horizontal="center"/>
    </xf>
    <xf numFmtId="0" fontId="9" fillId="2" borderId="0" xfId="0" applyNumberFormat="1" applyFont="1" applyFill="1" applyAlignment="1" applyProtection="1">
      <alignment horizontal="left" vertical="center"/>
    </xf>
    <xf numFmtId="0" fontId="5" fillId="4" borderId="54" xfId="0" applyNumberFormat="1" applyFont="1" applyFill="1" applyBorder="1" applyAlignment="1" applyProtection="1">
      <alignment horizontal="center" vertical="center"/>
    </xf>
    <xf numFmtId="0" fontId="5" fillId="4" borderId="41" xfId="0" applyNumberFormat="1" applyFont="1" applyFill="1" applyBorder="1" applyAlignment="1" applyProtection="1">
      <alignment horizontal="center" vertical="center"/>
    </xf>
    <xf numFmtId="4" fontId="28" fillId="6" borderId="64" xfId="0" applyNumberFormat="1" applyFont="1" applyFill="1" applyBorder="1" applyAlignment="1" applyProtection="1">
      <alignment horizontal="center" vertical="center"/>
    </xf>
    <xf numFmtId="0" fontId="28" fillId="2" borderId="30" xfId="0" applyNumberFormat="1" applyFont="1" applyFill="1" applyBorder="1" applyAlignment="1" applyProtection="1">
      <alignment horizontal="justify" vertical="top" wrapText="1"/>
      <protection locked="0"/>
    </xf>
    <xf numFmtId="0" fontId="28" fillId="2" borderId="8" xfId="0" applyNumberFormat="1" applyFont="1" applyFill="1" applyBorder="1" applyAlignment="1" applyProtection="1">
      <alignment horizontal="justify" vertical="top" wrapText="1"/>
      <protection locked="0"/>
    </xf>
    <xf numFmtId="0" fontId="28" fillId="2" borderId="33" xfId="0" applyNumberFormat="1" applyFont="1" applyFill="1" applyBorder="1" applyAlignment="1" applyProtection="1">
      <alignment horizontal="justify" vertical="top" wrapText="1"/>
      <protection locked="0"/>
    </xf>
    <xf numFmtId="0" fontId="28" fillId="2" borderId="31" xfId="0" applyNumberFormat="1" applyFont="1" applyFill="1" applyBorder="1" applyAlignment="1" applyProtection="1">
      <alignment horizontal="justify" vertical="top" wrapText="1"/>
      <protection locked="0"/>
    </xf>
    <xf numFmtId="0" fontId="28" fillId="2" borderId="0" xfId="0" applyNumberFormat="1" applyFont="1" applyFill="1" applyBorder="1" applyAlignment="1" applyProtection="1">
      <alignment horizontal="justify" vertical="top" wrapText="1"/>
      <protection locked="0"/>
    </xf>
    <xf numFmtId="0" fontId="28" fillId="2" borderId="59" xfId="0" applyNumberFormat="1" applyFont="1" applyFill="1" applyBorder="1" applyAlignment="1" applyProtection="1">
      <alignment horizontal="justify" vertical="top" wrapText="1"/>
      <protection locked="0"/>
    </xf>
    <xf numFmtId="0" fontId="28" fillId="2" borderId="32" xfId="0" applyNumberFormat="1" applyFont="1" applyFill="1" applyBorder="1" applyAlignment="1" applyProtection="1">
      <alignment horizontal="justify" vertical="top" wrapText="1"/>
      <protection locked="0"/>
    </xf>
    <xf numFmtId="0" fontId="28" fillId="2" borderId="1" xfId="0" applyNumberFormat="1" applyFont="1" applyFill="1" applyBorder="1" applyAlignment="1" applyProtection="1">
      <alignment horizontal="justify" vertical="top" wrapText="1"/>
      <protection locked="0"/>
    </xf>
    <xf numFmtId="0" fontId="28" fillId="2" borderId="60" xfId="0" applyNumberFormat="1" applyFont="1" applyFill="1" applyBorder="1" applyAlignment="1" applyProtection="1">
      <alignment horizontal="justify" vertical="top" wrapText="1"/>
      <protection locked="0"/>
    </xf>
    <xf numFmtId="0" fontId="13" fillId="2" borderId="0" xfId="0" applyNumberFormat="1" applyFont="1" applyFill="1" applyBorder="1" applyAlignment="1" applyProtection="1">
      <alignment horizontal="left" vertical="center"/>
    </xf>
    <xf numFmtId="0" fontId="11" fillId="4" borderId="61" xfId="0" applyNumberFormat="1" applyFont="1" applyFill="1" applyBorder="1" applyAlignment="1" applyProtection="1">
      <alignment horizontal="center" vertical="center"/>
    </xf>
    <xf numFmtId="0" fontId="11" fillId="3" borderId="45" xfId="0" applyNumberFormat="1" applyFont="1" applyFill="1" applyBorder="1" applyAlignment="1" applyProtection="1">
      <alignment horizontal="center" vertical="center"/>
    </xf>
    <xf numFmtId="0" fontId="11" fillId="3" borderId="43" xfId="0" applyNumberFormat="1" applyFont="1" applyFill="1" applyBorder="1" applyAlignment="1" applyProtection="1">
      <alignment horizontal="center" vertical="center"/>
    </xf>
    <xf numFmtId="0" fontId="11" fillId="3" borderId="62" xfId="0" applyNumberFormat="1" applyFont="1" applyFill="1" applyBorder="1" applyAlignment="1" applyProtection="1">
      <alignment horizontal="center" vertical="center"/>
    </xf>
    <xf numFmtId="0" fontId="11" fillId="3" borderId="16" xfId="0" applyNumberFormat="1" applyFont="1" applyFill="1" applyBorder="1" applyAlignment="1" applyProtection="1">
      <alignment horizontal="center" vertical="center"/>
    </xf>
    <xf numFmtId="0" fontId="11" fillId="3" borderId="17" xfId="0" applyNumberFormat="1" applyFont="1" applyFill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0" fontId="11" fillId="3" borderId="24" xfId="0" applyNumberFormat="1" applyFont="1" applyFill="1" applyBorder="1" applyAlignment="1" applyProtection="1">
      <alignment horizontal="center" vertical="center"/>
    </xf>
    <xf numFmtId="0" fontId="11" fillId="3" borderId="44" xfId="0" applyNumberFormat="1" applyFont="1" applyFill="1" applyBorder="1" applyAlignment="1" applyProtection="1">
      <alignment horizontal="center" vertical="center"/>
    </xf>
    <xf numFmtId="3" fontId="28" fillId="2" borderId="3" xfId="0" applyNumberFormat="1" applyFont="1" applyFill="1" applyBorder="1" applyAlignment="1" applyProtection="1">
      <alignment horizontal="center" vertical="center"/>
      <protection locked="0"/>
    </xf>
    <xf numFmtId="3" fontId="28" fillId="2" borderId="4" xfId="0" applyNumberFormat="1" applyFont="1" applyFill="1" applyBorder="1" applyAlignment="1" applyProtection="1">
      <alignment horizontal="center" vertical="center"/>
      <protection locked="0"/>
    </xf>
    <xf numFmtId="3" fontId="28" fillId="2" borderId="5" xfId="0" applyNumberFormat="1" applyFont="1" applyFill="1" applyBorder="1" applyAlignment="1" applyProtection="1">
      <alignment horizontal="center" vertical="center"/>
      <protection locked="0"/>
    </xf>
    <xf numFmtId="3" fontId="28" fillId="2" borderId="29" xfId="0" applyNumberFormat="1" applyFont="1" applyFill="1" applyBorder="1" applyAlignment="1" applyProtection="1">
      <alignment horizontal="center" vertical="center"/>
      <protection locked="0"/>
    </xf>
    <xf numFmtId="164" fontId="28" fillId="2" borderId="39" xfId="0" applyNumberFormat="1" applyFont="1" applyFill="1" applyBorder="1" applyAlignment="1" applyProtection="1">
      <alignment horizontal="center" vertical="center"/>
      <protection locked="0"/>
    </xf>
    <xf numFmtId="0" fontId="28" fillId="2" borderId="18" xfId="0" applyNumberFormat="1" applyFont="1" applyFill="1" applyBorder="1" applyAlignment="1" applyProtection="1">
      <alignment horizontal="left" vertical="center"/>
      <protection locked="0"/>
    </xf>
    <xf numFmtId="0" fontId="28" fillId="2" borderId="14" xfId="0" applyNumberFormat="1" applyFont="1" applyFill="1" applyBorder="1" applyAlignment="1" applyProtection="1">
      <alignment horizontal="left" vertical="center"/>
      <protection locked="0"/>
    </xf>
    <xf numFmtId="0" fontId="28" fillId="2" borderId="15" xfId="0" applyNumberFormat="1" applyFont="1" applyFill="1" applyBorder="1" applyAlignment="1" applyProtection="1">
      <alignment horizontal="left" vertical="center"/>
      <protection locked="0"/>
    </xf>
    <xf numFmtId="0" fontId="5" fillId="3" borderId="20" xfId="0" applyNumberFormat="1" applyFont="1" applyFill="1" applyBorder="1" applyAlignment="1" applyProtection="1">
      <alignment horizontal="center" vertical="center"/>
    </xf>
    <xf numFmtId="0" fontId="5" fillId="3" borderId="21" xfId="0" applyNumberFormat="1" applyFont="1" applyFill="1" applyBorder="1" applyAlignment="1" applyProtection="1">
      <alignment horizontal="center" vertical="center"/>
    </xf>
    <xf numFmtId="0" fontId="5" fillId="3" borderId="22" xfId="0" applyNumberFormat="1" applyFont="1" applyFill="1" applyBorder="1" applyAlignment="1" applyProtection="1">
      <alignment horizontal="center" vertical="center"/>
    </xf>
    <xf numFmtId="0" fontId="5" fillId="3" borderId="39" xfId="0" applyNumberFormat="1" applyFont="1" applyFill="1" applyBorder="1" applyAlignment="1" applyProtection="1">
      <alignment horizontal="center" vertical="center"/>
    </xf>
    <xf numFmtId="164" fontId="28" fillId="2" borderId="40" xfId="0" applyNumberFormat="1" applyFont="1" applyFill="1" applyBorder="1" applyAlignment="1" applyProtection="1">
      <alignment horizontal="center" vertical="center"/>
      <protection locked="0"/>
    </xf>
    <xf numFmtId="0" fontId="12" fillId="3" borderId="42" xfId="0" applyNumberFormat="1" applyFont="1" applyFill="1" applyBorder="1" applyAlignment="1" applyProtection="1">
      <alignment horizontal="center" vertical="center" textRotation="90" wrapText="1"/>
    </xf>
    <xf numFmtId="0" fontId="12" fillId="3" borderId="16" xfId="0" applyNumberFormat="1" applyFont="1" applyFill="1" applyBorder="1" applyAlignment="1" applyProtection="1">
      <alignment horizontal="center" vertical="center" textRotation="90" wrapText="1"/>
    </xf>
    <xf numFmtId="0" fontId="12" fillId="3" borderId="17" xfId="0" applyNumberFormat="1" applyFont="1" applyFill="1" applyBorder="1" applyAlignment="1" applyProtection="1">
      <alignment horizontal="center" vertical="center" textRotation="90" wrapText="1"/>
    </xf>
    <xf numFmtId="0" fontId="12" fillId="3" borderId="31" xfId="0" applyNumberFormat="1" applyFont="1" applyFill="1" applyBorder="1" applyAlignment="1" applyProtection="1">
      <alignment horizontal="center" vertical="center" textRotation="90" wrapText="1"/>
    </xf>
    <xf numFmtId="0" fontId="12" fillId="3" borderId="0" xfId="0" applyNumberFormat="1" applyFont="1" applyFill="1" applyBorder="1" applyAlignment="1" applyProtection="1">
      <alignment horizontal="center" vertical="center" textRotation="90" wrapText="1"/>
    </xf>
    <xf numFmtId="0" fontId="12" fillId="3" borderId="27" xfId="0" applyNumberFormat="1" applyFont="1" applyFill="1" applyBorder="1" applyAlignment="1" applyProtection="1">
      <alignment horizontal="center" vertical="center" textRotation="90" wrapText="1"/>
    </xf>
    <xf numFmtId="0" fontId="12" fillId="3" borderId="32" xfId="0" applyNumberFormat="1" applyFont="1" applyFill="1" applyBorder="1" applyAlignment="1" applyProtection="1">
      <alignment horizontal="center" vertical="center" textRotation="90" wrapText="1"/>
    </xf>
    <xf numFmtId="0" fontId="12" fillId="3" borderId="1" xfId="0" applyNumberFormat="1" applyFont="1" applyFill="1" applyBorder="1" applyAlignment="1" applyProtection="1">
      <alignment horizontal="center" vertical="center" textRotation="90" wrapText="1"/>
    </xf>
    <xf numFmtId="0" fontId="12" fillId="3" borderId="24" xfId="0" applyNumberFormat="1" applyFont="1" applyFill="1" applyBorder="1" applyAlignment="1" applyProtection="1">
      <alignment horizontal="center" vertical="center" textRotation="90" wrapText="1"/>
    </xf>
    <xf numFmtId="164" fontId="28" fillId="2" borderId="18" xfId="0" applyNumberFormat="1" applyFont="1" applyFill="1" applyBorder="1" applyAlignment="1" applyProtection="1">
      <alignment horizontal="center" vertical="center"/>
      <protection locked="0"/>
    </xf>
    <xf numFmtId="164" fontId="28" fillId="2" borderId="14" xfId="0" applyNumberFormat="1" applyFont="1" applyFill="1" applyBorder="1" applyAlignment="1" applyProtection="1">
      <alignment horizontal="center" vertical="center"/>
      <protection locked="0"/>
    </xf>
    <xf numFmtId="164" fontId="28" fillId="2" borderId="15" xfId="0" applyNumberFormat="1" applyFont="1" applyFill="1" applyBorder="1" applyAlignment="1" applyProtection="1">
      <alignment horizontal="center" vertical="center"/>
      <protection locked="0"/>
    </xf>
    <xf numFmtId="164" fontId="28" fillId="2" borderId="3" xfId="0" applyNumberFormat="1" applyFont="1" applyFill="1" applyBorder="1" applyAlignment="1" applyProtection="1">
      <alignment horizontal="center" vertical="center"/>
      <protection locked="0"/>
    </xf>
    <xf numFmtId="164" fontId="28" fillId="2" borderId="4" xfId="0" applyNumberFormat="1" applyFont="1" applyFill="1" applyBorder="1" applyAlignment="1" applyProtection="1">
      <alignment horizontal="center" vertical="center"/>
      <protection locked="0"/>
    </xf>
    <xf numFmtId="164" fontId="28" fillId="2" borderId="5" xfId="0" applyNumberFormat="1" applyFont="1" applyFill="1" applyBorder="1" applyAlignment="1" applyProtection="1">
      <alignment horizontal="center" vertical="center"/>
      <protection locked="0"/>
    </xf>
    <xf numFmtId="164" fontId="28" fillId="2" borderId="25" xfId="0" applyNumberFormat="1" applyFont="1" applyFill="1" applyBorder="1" applyAlignment="1" applyProtection="1">
      <alignment horizontal="center" vertical="center"/>
      <protection locked="0"/>
    </xf>
    <xf numFmtId="164" fontId="28" fillId="2" borderId="21" xfId="0" applyNumberFormat="1" applyFont="1" applyFill="1" applyBorder="1" applyAlignment="1" applyProtection="1">
      <alignment horizontal="center" vertical="center"/>
      <protection locked="0"/>
    </xf>
    <xf numFmtId="164" fontId="28" fillId="2" borderId="22" xfId="0" applyNumberFormat="1" applyFont="1" applyFill="1" applyBorder="1" applyAlignment="1" applyProtection="1">
      <alignment horizontal="center" vertical="center"/>
      <protection locked="0"/>
    </xf>
    <xf numFmtId="164" fontId="28" fillId="2" borderId="29" xfId="0" applyNumberFormat="1" applyFont="1" applyFill="1" applyBorder="1" applyAlignment="1" applyProtection="1">
      <alignment horizontal="center" vertical="center"/>
      <protection locked="0"/>
    </xf>
    <xf numFmtId="164" fontId="28" fillId="2" borderId="19" xfId="0" applyNumberFormat="1" applyFont="1" applyFill="1" applyBorder="1" applyAlignment="1" applyProtection="1">
      <alignment horizontal="center" vertical="center"/>
      <protection locked="0"/>
    </xf>
    <xf numFmtId="164" fontId="28" fillId="2" borderId="26" xfId="0" applyNumberFormat="1" applyFont="1" applyFill="1" applyBorder="1" applyAlignment="1" applyProtection="1">
      <alignment horizontal="center" vertical="center"/>
      <protection locked="0"/>
    </xf>
    <xf numFmtId="4" fontId="28" fillId="6" borderId="41" xfId="0" applyNumberFormat="1" applyFont="1" applyFill="1" applyBorder="1" applyAlignment="1" applyProtection="1">
      <alignment horizontal="center" vertical="center" wrapText="1"/>
    </xf>
    <xf numFmtId="0" fontId="11" fillId="3" borderId="54" xfId="0" applyNumberFormat="1" applyFont="1" applyFill="1" applyBorder="1" applyAlignment="1" applyProtection="1">
      <alignment horizontal="center" vertical="center"/>
    </xf>
    <xf numFmtId="0" fontId="11" fillId="3" borderId="41" xfId="0" applyNumberFormat="1" applyFont="1" applyFill="1" applyBorder="1" applyAlignment="1" applyProtection="1">
      <alignment horizontal="center" vertical="center"/>
    </xf>
    <xf numFmtId="0" fontId="5" fillId="3" borderId="56" xfId="0" applyNumberFormat="1" applyFont="1" applyFill="1" applyBorder="1" applyAlignment="1" applyProtection="1">
      <alignment horizontal="left" vertical="center"/>
    </xf>
    <xf numFmtId="0" fontId="5" fillId="3" borderId="57" xfId="0" applyNumberFormat="1" applyFont="1" applyFill="1" applyBorder="1" applyAlignment="1" applyProtection="1">
      <alignment horizontal="left" vertical="center"/>
    </xf>
    <xf numFmtId="171" fontId="28" fillId="6" borderId="57" xfId="0" applyNumberFormat="1" applyFont="1" applyFill="1" applyBorder="1" applyAlignment="1" applyProtection="1">
      <alignment horizontal="center" vertical="center" wrapText="1"/>
    </xf>
    <xf numFmtId="172" fontId="28" fillId="6" borderId="57" xfId="0" applyNumberFormat="1" applyFont="1" applyFill="1" applyBorder="1" applyAlignment="1" applyProtection="1">
      <alignment horizontal="center" vertical="center" wrapText="1"/>
    </xf>
    <xf numFmtId="3" fontId="28" fillId="2" borderId="7" xfId="0" applyNumberFormat="1" applyFont="1" applyFill="1" applyBorder="1" applyAlignment="1" applyProtection="1">
      <alignment horizontal="center" vertical="center"/>
      <protection locked="0"/>
    </xf>
    <xf numFmtId="3" fontId="28" fillId="2" borderId="8" xfId="0" applyNumberFormat="1" applyFont="1" applyFill="1" applyBorder="1" applyAlignment="1" applyProtection="1">
      <alignment horizontal="center" vertical="center"/>
      <protection locked="0"/>
    </xf>
    <xf numFmtId="3" fontId="28" fillId="2" borderId="9" xfId="0" applyNumberFormat="1" applyFont="1" applyFill="1" applyBorder="1" applyAlignment="1" applyProtection="1">
      <alignment horizontal="center" vertical="center"/>
      <protection locked="0"/>
    </xf>
    <xf numFmtId="3" fontId="28" fillId="2" borderId="33" xfId="0" applyNumberFormat="1" applyFont="1" applyFill="1" applyBorder="1" applyAlignment="1" applyProtection="1">
      <alignment horizontal="center" vertical="center"/>
      <protection locked="0"/>
    </xf>
    <xf numFmtId="168" fontId="28" fillId="6" borderId="57" xfId="0" applyNumberFormat="1" applyFont="1" applyFill="1" applyBorder="1" applyAlignment="1" applyProtection="1">
      <alignment horizontal="center" vertical="center" wrapText="1"/>
    </xf>
    <xf numFmtId="168" fontId="28" fillId="6" borderId="58" xfId="0" applyNumberFormat="1" applyFont="1" applyFill="1" applyBorder="1" applyAlignment="1" applyProtection="1">
      <alignment horizontal="center" vertical="center" wrapText="1"/>
    </xf>
    <xf numFmtId="173" fontId="28" fillId="6" borderId="57" xfId="0" applyNumberFormat="1" applyFont="1" applyFill="1" applyBorder="1" applyAlignment="1" applyProtection="1">
      <alignment horizontal="center" vertical="center" wrapText="1"/>
    </xf>
    <xf numFmtId="0" fontId="11" fillId="4" borderId="44" xfId="0" applyNumberFormat="1" applyFont="1" applyFill="1" applyBorder="1" applyAlignment="1" applyProtection="1">
      <alignment horizontal="center" vertical="center"/>
    </xf>
    <xf numFmtId="0" fontId="27" fillId="2" borderId="25" xfId="0" applyNumberFormat="1" applyFont="1" applyFill="1" applyBorder="1" applyAlignment="1" applyProtection="1">
      <alignment horizontal="center" vertical="center"/>
    </xf>
    <xf numFmtId="0" fontId="27" fillId="2" borderId="21" xfId="0" applyNumberFormat="1" applyFont="1" applyFill="1" applyBorder="1" applyAlignment="1" applyProtection="1">
      <alignment horizontal="center" vertical="center"/>
    </xf>
    <xf numFmtId="0" fontId="27" fillId="2" borderId="26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4" fontId="28" fillId="6" borderId="64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3" fillId="2" borderId="1" xfId="0" applyNumberFormat="1" applyFont="1" applyFill="1" applyBorder="1" applyAlignment="1" applyProtection="1">
      <alignment horizontal="left" vertical="center" wrapText="1"/>
    </xf>
    <xf numFmtId="173" fontId="27" fillId="6" borderId="47" xfId="0" applyNumberFormat="1" applyFont="1" applyFill="1" applyBorder="1" applyAlignment="1" applyProtection="1">
      <alignment horizontal="center" vertical="center"/>
    </xf>
    <xf numFmtId="173" fontId="27" fillId="6" borderId="46" xfId="0" applyNumberFormat="1" applyFont="1" applyFill="1" applyBorder="1" applyAlignment="1" applyProtection="1">
      <alignment horizontal="center" vertical="center"/>
    </xf>
    <xf numFmtId="173" fontId="27" fillId="6" borderId="66" xfId="0" applyNumberFormat="1" applyFont="1" applyFill="1" applyBorder="1" applyAlignment="1" applyProtection="1">
      <alignment horizontal="center" vertical="center"/>
    </xf>
    <xf numFmtId="172" fontId="27" fillId="6" borderId="47" xfId="0" applyNumberFormat="1" applyFont="1" applyFill="1" applyBorder="1" applyAlignment="1" applyProtection="1">
      <alignment horizontal="center" vertical="center"/>
    </xf>
    <xf numFmtId="172" fontId="27" fillId="6" borderId="46" xfId="0" applyNumberFormat="1" applyFont="1" applyFill="1" applyBorder="1" applyAlignment="1" applyProtection="1">
      <alignment horizontal="center" vertical="center"/>
    </xf>
    <xf numFmtId="172" fontId="27" fillId="6" borderId="48" xfId="0" applyNumberFormat="1" applyFont="1" applyFill="1" applyBorder="1" applyAlignment="1" applyProtection="1">
      <alignment horizontal="center" vertical="center"/>
    </xf>
    <xf numFmtId="171" fontId="27" fillId="6" borderId="47" xfId="0" applyNumberFormat="1" applyFont="1" applyFill="1" applyBorder="1" applyAlignment="1" applyProtection="1">
      <alignment horizontal="center" vertical="center"/>
    </xf>
    <xf numFmtId="171" fontId="27" fillId="6" borderId="46" xfId="0" applyNumberFormat="1" applyFont="1" applyFill="1" applyBorder="1" applyAlignment="1" applyProtection="1">
      <alignment horizontal="center" vertical="center"/>
    </xf>
    <xf numFmtId="171" fontId="27" fillId="6" borderId="48" xfId="0" applyNumberFormat="1" applyFont="1" applyFill="1" applyBorder="1" applyAlignment="1" applyProtection="1">
      <alignment horizontal="center" vertical="center"/>
    </xf>
    <xf numFmtId="0" fontId="27" fillId="2" borderId="5" xfId="0" applyFont="1" applyFill="1" applyBorder="1" applyAlignment="1" applyProtection="1">
      <alignment horizontal="left" vertical="center"/>
      <protection locked="0"/>
    </xf>
    <xf numFmtId="20" fontId="5" fillId="4" borderId="2" xfId="0" applyNumberFormat="1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4" fontId="27" fillId="6" borderId="3" xfId="0" applyNumberFormat="1" applyFont="1" applyFill="1" applyBorder="1" applyAlignment="1" applyProtection="1">
      <alignment horizontal="center" vertical="center"/>
    </xf>
    <xf numFmtId="4" fontId="27" fillId="6" borderId="4" xfId="0" applyNumberFormat="1" applyFont="1" applyFill="1" applyBorder="1" applyAlignment="1" applyProtection="1">
      <alignment horizontal="center" vertical="center"/>
    </xf>
    <xf numFmtId="4" fontId="27" fillId="6" borderId="29" xfId="0" applyNumberFormat="1" applyFont="1" applyFill="1" applyBorder="1" applyAlignment="1" applyProtection="1">
      <alignment horizontal="center" vertical="center"/>
    </xf>
    <xf numFmtId="0" fontId="16" fillId="4" borderId="36" xfId="0" applyFont="1" applyFill="1" applyBorder="1" applyAlignment="1" applyProtection="1">
      <alignment horizontal="left" vertical="center"/>
    </xf>
    <xf numFmtId="0" fontId="16" fillId="4" borderId="2" xfId="0" applyFont="1" applyFill="1" applyBorder="1" applyAlignment="1" applyProtection="1">
      <alignment horizontal="left" vertical="center"/>
    </xf>
    <xf numFmtId="0" fontId="16" fillId="4" borderId="37" xfId="0" applyFont="1" applyFill="1" applyBorder="1" applyAlignment="1" applyProtection="1">
      <alignment horizontal="left" vertical="center"/>
    </xf>
    <xf numFmtId="0" fontId="16" fillId="4" borderId="2" xfId="0" applyFont="1" applyFill="1" applyBorder="1" applyAlignment="1" applyProtection="1">
      <alignment horizontal="center" vertical="center"/>
    </xf>
    <xf numFmtId="0" fontId="27" fillId="2" borderId="37" xfId="0" applyFont="1" applyFill="1" applyBorder="1" applyAlignment="1" applyProtection="1">
      <alignment horizontal="center" vertical="center"/>
      <protection locked="0"/>
    </xf>
    <xf numFmtId="3" fontId="33" fillId="2" borderId="2" xfId="0" applyNumberFormat="1" applyFont="1" applyFill="1" applyBorder="1" applyAlignment="1" applyProtection="1">
      <alignment horizontal="center" vertical="center"/>
      <protection locked="0"/>
    </xf>
    <xf numFmtId="3" fontId="33" fillId="2" borderId="37" xfId="0" applyNumberFormat="1" applyFont="1" applyFill="1" applyBorder="1" applyAlignment="1" applyProtection="1">
      <alignment horizontal="center" vertical="center"/>
      <protection locked="0"/>
    </xf>
    <xf numFmtId="0" fontId="16" fillId="4" borderId="4" xfId="0" applyFont="1" applyFill="1" applyBorder="1" applyAlignment="1" applyProtection="1">
      <alignment horizontal="left" vertical="center"/>
    </xf>
    <xf numFmtId="0" fontId="16" fillId="4" borderId="5" xfId="0" applyFont="1" applyFill="1" applyBorder="1" applyAlignment="1" applyProtection="1">
      <alignment horizontal="left" vertical="center"/>
    </xf>
    <xf numFmtId="0" fontId="33" fillId="2" borderId="30" xfId="0" applyFont="1" applyFill="1" applyBorder="1" applyAlignment="1" applyProtection="1">
      <alignment horizontal="justify" vertical="top" wrapText="1"/>
      <protection locked="0"/>
    </xf>
    <xf numFmtId="0" fontId="33" fillId="2" borderId="8" xfId="0" applyFont="1" applyFill="1" applyBorder="1" applyAlignment="1" applyProtection="1">
      <alignment horizontal="justify" vertical="top" wrapText="1"/>
      <protection locked="0"/>
    </xf>
    <xf numFmtId="0" fontId="33" fillId="2" borderId="33" xfId="0" applyFont="1" applyFill="1" applyBorder="1" applyAlignment="1" applyProtection="1">
      <alignment horizontal="justify" vertical="top" wrapText="1"/>
      <protection locked="0"/>
    </xf>
    <xf numFmtId="0" fontId="33" fillId="2" borderId="31" xfId="0" applyFont="1" applyFill="1" applyBorder="1" applyAlignment="1" applyProtection="1">
      <alignment horizontal="justify" vertical="top" wrapText="1"/>
      <protection locked="0"/>
    </xf>
    <xf numFmtId="0" fontId="33" fillId="2" borderId="0" xfId="0" applyFont="1" applyFill="1" applyBorder="1" applyAlignment="1" applyProtection="1">
      <alignment horizontal="justify" vertical="top" wrapText="1"/>
      <protection locked="0"/>
    </xf>
    <xf numFmtId="0" fontId="33" fillId="2" borderId="59" xfId="0" applyFont="1" applyFill="1" applyBorder="1" applyAlignment="1" applyProtection="1">
      <alignment horizontal="justify" vertical="top" wrapText="1"/>
      <protection locked="0"/>
    </xf>
    <xf numFmtId="0" fontId="33" fillId="2" borderId="34" xfId="0" applyFont="1" applyFill="1" applyBorder="1" applyAlignment="1" applyProtection="1">
      <alignment horizontal="justify" vertical="top" wrapText="1"/>
      <protection locked="0"/>
    </xf>
    <xf numFmtId="0" fontId="33" fillId="2" borderId="11" xfId="0" applyFont="1" applyFill="1" applyBorder="1" applyAlignment="1" applyProtection="1">
      <alignment horizontal="justify" vertical="top" wrapText="1"/>
      <protection locked="0"/>
    </xf>
    <xf numFmtId="0" fontId="33" fillId="2" borderId="35" xfId="0" applyFont="1" applyFill="1" applyBorder="1" applyAlignment="1" applyProtection="1">
      <alignment horizontal="justify" vertical="top" wrapText="1"/>
      <protection locked="0"/>
    </xf>
    <xf numFmtId="0" fontId="33" fillId="2" borderId="30" xfId="0" applyFont="1" applyFill="1" applyBorder="1" applyAlignment="1" applyProtection="1">
      <alignment horizontal="left" vertical="top" wrapText="1"/>
      <protection locked="0"/>
    </xf>
    <xf numFmtId="0" fontId="33" fillId="2" borderId="8" xfId="0" applyFont="1" applyFill="1" applyBorder="1" applyAlignment="1" applyProtection="1">
      <alignment horizontal="left" vertical="top" wrapText="1"/>
      <protection locked="0"/>
    </xf>
    <xf numFmtId="0" fontId="33" fillId="2" borderId="33" xfId="0" applyFont="1" applyFill="1" applyBorder="1" applyAlignment="1" applyProtection="1">
      <alignment horizontal="left" vertical="top" wrapText="1"/>
      <protection locked="0"/>
    </xf>
    <xf numFmtId="0" fontId="33" fillId="2" borderId="31" xfId="0" applyFont="1" applyFill="1" applyBorder="1" applyAlignment="1" applyProtection="1">
      <alignment horizontal="left" vertical="top" wrapText="1"/>
      <protection locked="0"/>
    </xf>
    <xf numFmtId="0" fontId="33" fillId="2" borderId="0" xfId="0" applyFont="1" applyFill="1" applyBorder="1" applyAlignment="1" applyProtection="1">
      <alignment horizontal="left" vertical="top" wrapText="1"/>
      <protection locked="0"/>
    </xf>
    <xf numFmtId="0" fontId="33" fillId="2" borderId="59" xfId="0" applyFont="1" applyFill="1" applyBorder="1" applyAlignment="1" applyProtection="1">
      <alignment horizontal="left" vertical="top" wrapText="1"/>
      <protection locked="0"/>
    </xf>
    <xf numFmtId="0" fontId="33" fillId="2" borderId="32" xfId="0" applyFont="1" applyFill="1" applyBorder="1" applyAlignment="1" applyProtection="1">
      <alignment horizontal="left" vertical="top" wrapText="1"/>
      <protection locked="0"/>
    </xf>
    <xf numFmtId="0" fontId="33" fillId="2" borderId="1" xfId="0" applyFont="1" applyFill="1" applyBorder="1" applyAlignment="1" applyProtection="1">
      <alignment horizontal="left" vertical="top" wrapText="1"/>
      <protection locked="0"/>
    </xf>
    <xf numFmtId="0" fontId="33" fillId="2" borderId="60" xfId="0" applyFont="1" applyFill="1" applyBorder="1" applyAlignment="1" applyProtection="1">
      <alignment horizontal="left" vertical="top" wrapText="1"/>
      <protection locked="0"/>
    </xf>
    <xf numFmtId="0" fontId="11" fillId="7" borderId="2" xfId="0" applyFont="1" applyFill="1" applyBorder="1" applyAlignment="1" applyProtection="1">
      <alignment horizontal="center" vertical="center"/>
    </xf>
    <xf numFmtId="4" fontId="28" fillId="6" borderId="2" xfId="0" applyNumberFormat="1" applyFont="1" applyFill="1" applyBorder="1" applyAlignment="1" applyProtection="1">
      <alignment horizontal="center" vertical="center"/>
    </xf>
    <xf numFmtId="4" fontId="28" fillId="6" borderId="37" xfId="0" applyNumberFormat="1" applyFont="1" applyFill="1" applyBorder="1" applyAlignment="1" applyProtection="1">
      <alignment horizontal="center" vertical="center"/>
    </xf>
    <xf numFmtId="4" fontId="9" fillId="2" borderId="0" xfId="0" applyNumberFormat="1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20" fontId="9" fillId="2" borderId="0" xfId="0" applyNumberFormat="1" applyFont="1" applyFill="1" applyAlignment="1" applyProtection="1">
      <alignment horizontal="center" vertical="center"/>
    </xf>
    <xf numFmtId="3" fontId="28" fillId="2" borderId="2" xfId="0" applyNumberFormat="1" applyFont="1" applyFill="1" applyBorder="1" applyAlignment="1" applyProtection="1">
      <alignment horizontal="center" vertical="center"/>
      <protection locked="0"/>
    </xf>
    <xf numFmtId="1" fontId="28" fillId="6" borderId="2" xfId="0" applyNumberFormat="1" applyFont="1" applyFill="1" applyBorder="1" applyAlignment="1" applyProtection="1">
      <alignment horizontal="center" vertical="center"/>
      <protection locked="0"/>
    </xf>
    <xf numFmtId="3" fontId="9" fillId="2" borderId="0" xfId="0" applyNumberFormat="1" applyFont="1" applyFill="1" applyAlignment="1" applyProtection="1">
      <alignment horizontal="center" vertical="center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28" fillId="2" borderId="39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center" vertical="center"/>
    </xf>
    <xf numFmtId="0" fontId="5" fillId="7" borderId="37" xfId="0" applyFont="1" applyFill="1" applyBorder="1" applyAlignment="1" applyProtection="1">
      <alignment horizontal="center" vertical="center"/>
    </xf>
    <xf numFmtId="0" fontId="28" fillId="2" borderId="2" xfId="0" applyFont="1" applyFill="1" applyBorder="1" applyAlignment="1" applyProtection="1">
      <alignment horizontal="justify" vertical="center" wrapText="1"/>
      <protection locked="0"/>
    </xf>
    <xf numFmtId="0" fontId="28" fillId="2" borderId="37" xfId="0" applyFont="1" applyFill="1" applyBorder="1" applyAlignment="1" applyProtection="1">
      <alignment horizontal="justify" vertical="center" wrapText="1"/>
      <protection locked="0"/>
    </xf>
    <xf numFmtId="4" fontId="5" fillId="4" borderId="2" xfId="0" applyNumberFormat="1" applyFont="1" applyFill="1" applyBorder="1" applyAlignment="1" applyProtection="1">
      <alignment horizontal="left" vertical="center"/>
    </xf>
    <xf numFmtId="4" fontId="28" fillId="2" borderId="2" xfId="0" applyNumberFormat="1" applyFont="1" applyFill="1" applyBorder="1" applyAlignment="1" applyProtection="1">
      <alignment horizontal="center" vertical="center"/>
      <protection locked="0"/>
    </xf>
    <xf numFmtId="166" fontId="28" fillId="6" borderId="2" xfId="0" applyNumberFormat="1" applyFont="1" applyFill="1" applyBorder="1" applyAlignment="1" applyProtection="1">
      <alignment horizontal="center" vertical="center"/>
      <protection locked="0"/>
    </xf>
    <xf numFmtId="0" fontId="26" fillId="9" borderId="67" xfId="0" applyFont="1" applyFill="1" applyBorder="1" applyAlignment="1" applyProtection="1">
      <alignment horizontal="left" vertical="center"/>
    </xf>
    <xf numFmtId="0" fontId="26" fillId="9" borderId="17" xfId="0" applyFont="1" applyFill="1" applyBorder="1" applyAlignment="1" applyProtection="1">
      <alignment horizontal="left" vertical="center"/>
    </xf>
    <xf numFmtId="0" fontId="26" fillId="9" borderId="68" xfId="0" applyFont="1" applyFill="1" applyBorder="1" applyAlignment="1" applyProtection="1">
      <alignment horizontal="left" vertical="center"/>
    </xf>
    <xf numFmtId="0" fontId="26" fillId="9" borderId="70" xfId="0" applyFont="1" applyFill="1" applyBorder="1" applyAlignment="1" applyProtection="1">
      <alignment horizontal="left" vertical="center"/>
    </xf>
    <xf numFmtId="0" fontId="16" fillId="5" borderId="43" xfId="0" applyFont="1" applyFill="1" applyBorder="1" applyAlignment="1" applyProtection="1">
      <alignment horizontal="center" vertical="center"/>
    </xf>
    <xf numFmtId="10" fontId="28" fillId="2" borderId="2" xfId="0" applyNumberFormat="1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center" vertical="center" wrapText="1"/>
    </xf>
    <xf numFmtId="3" fontId="27" fillId="6" borderId="2" xfId="0" applyNumberFormat="1" applyFont="1" applyFill="1" applyBorder="1" applyAlignment="1" applyProtection="1">
      <alignment horizontal="center" vertical="center"/>
    </xf>
    <xf numFmtId="3" fontId="27" fillId="6" borderId="37" xfId="0" applyNumberFormat="1" applyFont="1" applyFill="1" applyBorder="1" applyAlignment="1" applyProtection="1">
      <alignment horizontal="center" vertical="center"/>
    </xf>
    <xf numFmtId="4" fontId="28" fillId="6" borderId="39" xfId="0" applyNumberFormat="1" applyFont="1" applyFill="1" applyBorder="1" applyAlignment="1" applyProtection="1">
      <alignment horizontal="center" vertical="center"/>
    </xf>
    <xf numFmtId="10" fontId="9" fillId="2" borderId="0" xfId="0" applyNumberFormat="1" applyFont="1" applyFill="1" applyAlignment="1" applyProtection="1">
      <alignment horizontal="center" vertical="center"/>
    </xf>
    <xf numFmtId="0" fontId="19" fillId="7" borderId="2" xfId="0" applyFont="1" applyFill="1" applyBorder="1" applyAlignment="1" applyProtection="1">
      <alignment horizontal="center" vertical="center"/>
    </xf>
    <xf numFmtId="0" fontId="19" fillId="7" borderId="37" xfId="0" applyFont="1" applyFill="1" applyBorder="1" applyAlignment="1" applyProtection="1">
      <alignment horizontal="center" vertical="center"/>
    </xf>
    <xf numFmtId="0" fontId="28" fillId="2" borderId="2" xfId="0" applyFont="1" applyFill="1" applyBorder="1" applyAlignment="1" applyProtection="1">
      <alignment horizontal="left" vertical="center"/>
      <protection locked="0"/>
    </xf>
    <xf numFmtId="0" fontId="28" fillId="2" borderId="37" xfId="0" applyFont="1" applyFill="1" applyBorder="1" applyAlignment="1" applyProtection="1">
      <alignment horizontal="left" vertical="center"/>
      <protection locked="0"/>
    </xf>
    <xf numFmtId="4" fontId="28" fillId="2" borderId="37" xfId="0" applyNumberFormat="1" applyFont="1" applyFill="1" applyBorder="1" applyAlignment="1" applyProtection="1">
      <alignment horizontal="center" vertical="center"/>
      <protection locked="0"/>
    </xf>
    <xf numFmtId="3" fontId="27" fillId="2" borderId="2" xfId="0" applyNumberFormat="1" applyFont="1" applyFill="1" applyBorder="1" applyAlignment="1" applyProtection="1">
      <alignment horizontal="center" vertical="center"/>
      <protection locked="0"/>
    </xf>
    <xf numFmtId="0" fontId="28" fillId="2" borderId="39" xfId="0" applyFont="1" applyFill="1" applyBorder="1" applyAlignment="1" applyProtection="1">
      <alignment horizontal="justify" vertical="center" wrapText="1"/>
      <protection locked="0"/>
    </xf>
    <xf numFmtId="0" fontId="28" fillId="2" borderId="40" xfId="0" applyFont="1" applyFill="1" applyBorder="1" applyAlignment="1" applyProtection="1">
      <alignment horizontal="justify" vertical="center" wrapText="1"/>
      <protection locked="0"/>
    </xf>
    <xf numFmtId="0" fontId="5" fillId="3" borderId="71" xfId="0" applyFont="1" applyFill="1" applyBorder="1" applyAlignment="1" applyProtection="1">
      <alignment horizontal="left" vertical="center"/>
    </xf>
    <xf numFmtId="0" fontId="5" fillId="3" borderId="12" xfId="0" applyFont="1" applyFill="1" applyBorder="1" applyAlignment="1" applyProtection="1">
      <alignment horizontal="left" vertical="center"/>
    </xf>
    <xf numFmtId="0" fontId="5" fillId="3" borderId="49" xfId="0" applyFont="1" applyFill="1" applyBorder="1" applyAlignment="1" applyProtection="1">
      <alignment horizontal="left" vertical="center"/>
    </xf>
    <xf numFmtId="0" fontId="5" fillId="3" borderId="61" xfId="0" applyFont="1" applyFill="1" applyBorder="1" applyAlignment="1" applyProtection="1">
      <alignment horizontal="left" vertical="center"/>
    </xf>
    <xf numFmtId="0" fontId="5" fillId="4" borderId="5" xfId="0" applyFont="1" applyFill="1" applyBorder="1" applyAlignment="1" applyProtection="1">
      <alignment horizontal="left" vertical="center"/>
    </xf>
    <xf numFmtId="49" fontId="5" fillId="4" borderId="2" xfId="0" applyNumberFormat="1" applyFont="1" applyFill="1" applyBorder="1" applyAlignment="1" applyProtection="1">
      <alignment horizontal="center" vertical="center"/>
    </xf>
    <xf numFmtId="49" fontId="5" fillId="4" borderId="37" xfId="0" applyNumberFormat="1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37" xfId="0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left" vertical="center"/>
    </xf>
    <xf numFmtId="49" fontId="27" fillId="2" borderId="43" xfId="0" applyNumberFormat="1" applyFont="1" applyFill="1" applyBorder="1" applyAlignment="1" applyProtection="1">
      <alignment horizontal="center" vertical="center"/>
      <protection locked="0"/>
    </xf>
    <xf numFmtId="0" fontId="28" fillId="2" borderId="43" xfId="0" applyFont="1" applyFill="1" applyBorder="1" applyAlignment="1" applyProtection="1">
      <alignment horizontal="center" vertical="center"/>
      <protection locked="0"/>
    </xf>
    <xf numFmtId="0" fontId="16" fillId="4" borderId="43" xfId="0" applyFont="1" applyFill="1" applyBorder="1" applyAlignment="1" applyProtection="1">
      <alignment horizontal="center" vertical="center"/>
    </xf>
    <xf numFmtId="0" fontId="27" fillId="2" borderId="43" xfId="0" applyFont="1" applyFill="1" applyBorder="1" applyAlignment="1" applyProtection="1">
      <alignment horizontal="left" vertical="center"/>
      <protection locked="0"/>
    </xf>
    <xf numFmtId="0" fontId="27" fillId="2" borderId="44" xfId="0" applyFont="1" applyFill="1" applyBorder="1" applyAlignment="1" applyProtection="1">
      <alignment horizontal="left" vertical="center"/>
      <protection locked="0"/>
    </xf>
    <xf numFmtId="0" fontId="5" fillId="4" borderId="30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11" fillId="7" borderId="37" xfId="0" applyFont="1" applyFill="1" applyBorder="1" applyAlignment="1" applyProtection="1">
      <alignment horizontal="center" vertical="center"/>
    </xf>
    <xf numFmtId="4" fontId="1" fillId="2" borderId="0" xfId="0" applyNumberFormat="1" applyFont="1" applyFill="1" applyAlignment="1" applyProtection="1">
      <alignment horizontal="center" vertical="center"/>
    </xf>
    <xf numFmtId="0" fontId="25" fillId="2" borderId="16" xfId="0" applyFont="1" applyFill="1" applyBorder="1" applyAlignment="1" applyProtection="1">
      <alignment horizontal="justify" vertical="top" wrapText="1"/>
    </xf>
    <xf numFmtId="0" fontId="25" fillId="2" borderId="0" xfId="0" applyFont="1" applyFill="1" applyAlignment="1" applyProtection="1">
      <alignment horizontal="justify" vertical="top" wrapText="1"/>
    </xf>
    <xf numFmtId="0" fontId="16" fillId="3" borderId="45" xfId="0" applyFont="1" applyFill="1" applyBorder="1" applyAlignment="1" applyProtection="1">
      <alignment horizontal="center" vertical="center" textRotation="90"/>
    </xf>
    <xf numFmtId="0" fontId="16" fillId="3" borderId="36" xfId="0" applyFont="1" applyFill="1" applyBorder="1" applyAlignment="1" applyProtection="1">
      <alignment horizontal="center" vertical="center" textRotation="90"/>
    </xf>
    <xf numFmtId="0" fontId="16" fillId="3" borderId="38" xfId="0" applyFont="1" applyFill="1" applyBorder="1" applyAlignment="1" applyProtection="1">
      <alignment horizontal="center" vertical="center" textRotation="90"/>
    </xf>
    <xf numFmtId="0" fontId="28" fillId="2" borderId="39" xfId="0" applyFont="1" applyFill="1" applyBorder="1" applyAlignment="1" applyProtection="1">
      <alignment horizontal="left" vertical="center"/>
      <protection locked="0"/>
    </xf>
    <xf numFmtId="4" fontId="27" fillId="6" borderId="2" xfId="0" applyNumberFormat="1" applyFont="1" applyFill="1" applyBorder="1" applyAlignment="1" applyProtection="1">
      <alignment horizontal="center" vertical="center"/>
    </xf>
    <xf numFmtId="0" fontId="26" fillId="9" borderId="42" xfId="0" applyFont="1" applyFill="1" applyBorder="1" applyAlignment="1" applyProtection="1">
      <alignment horizontal="left" vertical="center"/>
    </xf>
    <xf numFmtId="0" fontId="26" fillId="9" borderId="16" xfId="0" applyFont="1" applyFill="1" applyBorder="1" applyAlignment="1" applyProtection="1">
      <alignment horizontal="left" vertical="center"/>
    </xf>
    <xf numFmtId="0" fontId="26" fillId="9" borderId="69" xfId="0" applyFont="1" applyFill="1" applyBorder="1" applyAlignment="1" applyProtection="1">
      <alignment horizontal="left" vertical="center"/>
    </xf>
    <xf numFmtId="0" fontId="16" fillId="4" borderId="43" xfId="0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center" vertical="center"/>
    </xf>
    <xf numFmtId="0" fontId="5" fillId="4" borderId="30" xfId="0" applyFont="1" applyFill="1" applyBorder="1" applyAlignment="1" applyProtection="1">
      <alignment horizontal="left" vertical="center"/>
    </xf>
    <xf numFmtId="0" fontId="5" fillId="4" borderId="8" xfId="0" applyFont="1" applyFill="1" applyBorder="1" applyAlignment="1" applyProtection="1">
      <alignment horizontal="left" vertical="center"/>
    </xf>
    <xf numFmtId="0" fontId="5" fillId="4" borderId="9" xfId="0" applyFont="1" applyFill="1" applyBorder="1" applyAlignment="1" applyProtection="1">
      <alignment horizontal="left" vertical="center"/>
    </xf>
    <xf numFmtId="4" fontId="33" fillId="2" borderId="41" xfId="0" applyNumberFormat="1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</xf>
    <xf numFmtId="4" fontId="33" fillId="6" borderId="72" xfId="0" applyNumberFormat="1" applyFont="1" applyFill="1" applyBorder="1" applyAlignment="1" applyProtection="1">
      <alignment horizontal="center" vertical="center"/>
    </xf>
    <xf numFmtId="3" fontId="33" fillId="2" borderId="41" xfId="0" applyNumberFormat="1" applyFont="1" applyFill="1" applyBorder="1" applyAlignment="1" applyProtection="1">
      <alignment horizontal="center" vertical="center"/>
      <protection locked="0"/>
    </xf>
    <xf numFmtId="4" fontId="33" fillId="2" borderId="49" xfId="0" applyNumberFormat="1" applyFont="1" applyFill="1" applyBorder="1" applyAlignment="1" applyProtection="1">
      <alignment horizontal="center" vertical="center"/>
      <protection locked="0"/>
    </xf>
    <xf numFmtId="0" fontId="5" fillId="4" borderId="28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29" xfId="0" applyFont="1" applyFill="1" applyBorder="1" applyAlignment="1" applyProtection="1">
      <alignment horizontal="center" vertical="center"/>
    </xf>
    <xf numFmtId="0" fontId="5" fillId="4" borderId="28" xfId="0" applyFont="1" applyFill="1" applyBorder="1" applyAlignment="1" applyProtection="1">
      <alignment horizontal="left" vertical="center"/>
    </xf>
    <xf numFmtId="0" fontId="5" fillId="4" borderId="4" xfId="0" applyFont="1" applyFill="1" applyBorder="1" applyAlignment="1" applyProtection="1">
      <alignment horizontal="left" vertical="center"/>
    </xf>
    <xf numFmtId="0" fontId="33" fillId="2" borderId="2" xfId="0" applyFont="1" applyFill="1" applyBorder="1" applyAlignment="1" applyProtection="1">
      <alignment horizontal="left" vertical="center"/>
      <protection locked="0"/>
    </xf>
    <xf numFmtId="0" fontId="5" fillId="4" borderId="3" xfId="0" applyFont="1" applyFill="1" applyBorder="1" applyAlignment="1" applyProtection="1">
      <alignment horizontal="left" vertical="center"/>
    </xf>
    <xf numFmtId="3" fontId="33" fillId="6" borderId="7" xfId="0" applyNumberFormat="1" applyFont="1" applyFill="1" applyBorder="1" applyAlignment="1" applyProtection="1">
      <alignment horizontal="center" vertical="center"/>
    </xf>
    <xf numFmtId="3" fontId="33" fillId="6" borderId="8" xfId="0" applyNumberFormat="1" applyFont="1" applyFill="1" applyBorder="1" applyAlignment="1" applyProtection="1">
      <alignment horizontal="center" vertical="center"/>
    </xf>
    <xf numFmtId="3" fontId="33" fillId="6" borderId="33" xfId="0" applyNumberFormat="1" applyFont="1" applyFill="1" applyBorder="1" applyAlignment="1" applyProtection="1">
      <alignment horizontal="center" vertical="center"/>
    </xf>
    <xf numFmtId="0" fontId="5" fillId="7" borderId="39" xfId="0" applyFont="1" applyFill="1" applyBorder="1" applyAlignment="1" applyProtection="1">
      <alignment vertical="center"/>
    </xf>
    <xf numFmtId="0" fontId="28" fillId="2" borderId="39" xfId="0" applyFont="1" applyFill="1" applyBorder="1" applyAlignment="1" applyProtection="1">
      <alignment vertical="center"/>
      <protection locked="0"/>
    </xf>
    <xf numFmtId="0" fontId="5" fillId="7" borderId="39" xfId="0" applyFont="1" applyFill="1" applyBorder="1" applyAlignment="1" applyProtection="1">
      <alignment horizontal="left" vertical="center"/>
    </xf>
    <xf numFmtId="0" fontId="28" fillId="2" borderId="40" xfId="0" applyFont="1" applyFill="1" applyBorder="1" applyAlignment="1" applyProtection="1">
      <alignment horizontal="left" vertical="center"/>
      <protection locked="0"/>
    </xf>
    <xf numFmtId="4" fontId="33" fillId="2" borderId="2" xfId="0" applyNumberFormat="1" applyFont="1" applyFill="1" applyBorder="1" applyAlignment="1" applyProtection="1">
      <alignment horizontal="center" vertical="center"/>
      <protection locked="0"/>
    </xf>
    <xf numFmtId="176" fontId="33" fillId="6" borderId="2" xfId="0" applyNumberFormat="1" applyFont="1" applyFill="1" applyBorder="1" applyAlignment="1" applyProtection="1">
      <alignment horizontal="center" vertical="center"/>
    </xf>
    <xf numFmtId="4" fontId="33" fillId="2" borderId="61" xfId="0" applyNumberFormat="1" applyFont="1" applyFill="1" applyBorder="1" applyAlignment="1" applyProtection="1">
      <alignment horizontal="center" vertical="center"/>
      <protection locked="0"/>
    </xf>
    <xf numFmtId="4" fontId="28" fillId="2" borderId="2" xfId="0" applyNumberFormat="1" applyFont="1" applyFill="1" applyBorder="1" applyAlignment="1" applyProtection="1">
      <alignment horizontal="left" vertical="center"/>
      <protection locked="0"/>
    </xf>
    <xf numFmtId="4" fontId="28" fillId="2" borderId="37" xfId="0" applyNumberFormat="1" applyFont="1" applyFill="1" applyBorder="1" applyAlignment="1" applyProtection="1">
      <alignment horizontal="left" vertical="center"/>
      <protection locked="0"/>
    </xf>
    <xf numFmtId="0" fontId="16" fillId="4" borderId="39" xfId="0" applyFont="1" applyFill="1" applyBorder="1" applyAlignment="1" applyProtection="1">
      <alignment horizontal="center" vertical="center"/>
    </xf>
    <xf numFmtId="0" fontId="27" fillId="2" borderId="39" xfId="0" applyFont="1" applyFill="1" applyBorder="1" applyAlignment="1" applyProtection="1">
      <alignment horizontal="center" vertical="center"/>
      <protection locked="0"/>
    </xf>
    <xf numFmtId="0" fontId="11" fillId="7" borderId="38" xfId="0" applyNumberFormat="1" applyFont="1" applyFill="1" applyBorder="1" applyAlignment="1" applyProtection="1">
      <alignment horizontal="left" vertical="center"/>
    </xf>
    <xf numFmtId="0" fontId="11" fillId="7" borderId="39" xfId="0" applyNumberFormat="1" applyFont="1" applyFill="1" applyBorder="1" applyAlignment="1" applyProtection="1">
      <alignment horizontal="left" vertical="center"/>
    </xf>
    <xf numFmtId="0" fontId="11" fillId="7" borderId="28" xfId="0" applyNumberFormat="1" applyFont="1" applyFill="1" applyBorder="1" applyAlignment="1" applyProtection="1">
      <alignment horizontal="left" vertical="center"/>
    </xf>
    <xf numFmtId="0" fontId="11" fillId="7" borderId="4" xfId="0" applyNumberFormat="1" applyFont="1" applyFill="1" applyBorder="1" applyAlignment="1" applyProtection="1">
      <alignment horizontal="left" vertical="center"/>
    </xf>
    <xf numFmtId="0" fontId="11" fillId="7" borderId="29" xfId="0" applyNumberFormat="1" applyFont="1" applyFill="1" applyBorder="1" applyAlignment="1" applyProtection="1">
      <alignment horizontal="left" vertical="center"/>
    </xf>
    <xf numFmtId="0" fontId="28" fillId="2" borderId="3" xfId="0" applyNumberFormat="1" applyFont="1" applyFill="1" applyBorder="1" applyAlignment="1" applyProtection="1">
      <alignment horizontal="center" vertical="center"/>
      <protection locked="0"/>
    </xf>
    <xf numFmtId="0" fontId="28" fillId="2" borderId="4" xfId="0" applyNumberFormat="1" applyFont="1" applyFill="1" applyBorder="1" applyAlignment="1" applyProtection="1">
      <alignment horizontal="center" vertical="center"/>
      <protection locked="0"/>
    </xf>
    <xf numFmtId="0" fontId="28" fillId="2" borderId="5" xfId="0" applyNumberFormat="1" applyFont="1" applyFill="1" applyBorder="1" applyAlignment="1" applyProtection="1">
      <alignment horizontal="center" vertical="center"/>
      <protection locked="0"/>
    </xf>
    <xf numFmtId="0" fontId="28" fillId="2" borderId="34" xfId="0" applyNumberFormat="1" applyFont="1" applyFill="1" applyBorder="1" applyAlignment="1" applyProtection="1">
      <alignment horizontal="justify" vertical="top" wrapText="1"/>
      <protection locked="0"/>
    </xf>
    <xf numFmtId="0" fontId="28" fillId="2" borderId="11" xfId="0" applyNumberFormat="1" applyFont="1" applyFill="1" applyBorder="1" applyAlignment="1" applyProtection="1">
      <alignment horizontal="justify" vertical="top" wrapText="1"/>
      <protection locked="0"/>
    </xf>
    <xf numFmtId="0" fontId="28" fillId="2" borderId="35" xfId="0" applyNumberFormat="1" applyFont="1" applyFill="1" applyBorder="1" applyAlignment="1" applyProtection="1">
      <alignment horizontal="justify" vertical="top" wrapText="1"/>
      <protection locked="0"/>
    </xf>
    <xf numFmtId="0" fontId="28" fillId="2" borderId="36" xfId="0" applyNumberFormat="1" applyFont="1" applyFill="1" applyBorder="1" applyAlignment="1" applyProtection="1">
      <alignment horizontal="center" vertical="center"/>
      <protection locked="0"/>
    </xf>
    <xf numFmtId="0" fontId="5" fillId="4" borderId="34" xfId="0" applyNumberFormat="1" applyFont="1" applyFill="1" applyBorder="1" applyAlignment="1" applyProtection="1">
      <alignment horizontal="left" vertical="center"/>
    </xf>
    <xf numFmtId="0" fontId="5" fillId="4" borderId="11" xfId="0" applyNumberFormat="1" applyFont="1" applyFill="1" applyBorder="1" applyAlignment="1" applyProtection="1">
      <alignment horizontal="left" vertical="center"/>
    </xf>
    <xf numFmtId="0" fontId="5" fillId="4" borderId="35" xfId="0" applyNumberFormat="1" applyFont="1" applyFill="1" applyBorder="1" applyAlignment="1" applyProtection="1">
      <alignment horizontal="left" vertical="center"/>
    </xf>
    <xf numFmtId="0" fontId="5" fillId="4" borderId="13" xfId="0" applyNumberFormat="1" applyFont="1" applyFill="1" applyBorder="1" applyAlignment="1" applyProtection="1">
      <alignment horizontal="left" vertical="center"/>
    </xf>
    <xf numFmtId="0" fontId="5" fillId="4" borderId="14" xfId="0" applyNumberFormat="1" applyFont="1" applyFill="1" applyBorder="1" applyAlignment="1" applyProtection="1">
      <alignment horizontal="left" vertical="center"/>
    </xf>
    <xf numFmtId="0" fontId="5" fillId="4" borderId="19" xfId="0" applyNumberFormat="1" applyFont="1" applyFill="1" applyBorder="1" applyAlignment="1" applyProtection="1">
      <alignment horizontal="left" vertical="center"/>
    </xf>
    <xf numFmtId="0" fontId="11" fillId="7" borderId="5" xfId="0" applyNumberFormat="1" applyFont="1" applyFill="1" applyBorder="1" applyAlignment="1" applyProtection="1">
      <alignment horizontal="left" vertical="center"/>
    </xf>
    <xf numFmtId="0" fontId="11" fillId="7" borderId="2" xfId="0" applyNumberFormat="1" applyFont="1" applyFill="1" applyBorder="1" applyAlignment="1" applyProtection="1">
      <alignment horizontal="left" vertical="center"/>
    </xf>
    <xf numFmtId="0" fontId="28" fillId="6" borderId="2" xfId="0" applyNumberFormat="1" applyFont="1" applyFill="1" applyBorder="1" applyAlignment="1" applyProtection="1">
      <alignment horizontal="center" vertical="center"/>
    </xf>
    <xf numFmtId="0" fontId="28" fillId="6" borderId="37" xfId="0" applyNumberFormat="1" applyFont="1" applyFill="1" applyBorder="1" applyAlignment="1" applyProtection="1">
      <alignment horizontal="center" vertical="center"/>
    </xf>
    <xf numFmtId="0" fontId="11" fillId="7" borderId="3" xfId="0" applyNumberFormat="1" applyFont="1" applyFill="1" applyBorder="1" applyAlignment="1" applyProtection="1">
      <alignment horizontal="left" vertical="center"/>
    </xf>
    <xf numFmtId="0" fontId="11" fillId="7" borderId="36" xfId="0" applyNumberFormat="1" applyFont="1" applyFill="1" applyBorder="1" applyAlignment="1" applyProtection="1">
      <alignment horizontal="center" vertical="center" wrapText="1"/>
    </xf>
    <xf numFmtId="0" fontId="11" fillId="7" borderId="2" xfId="0" applyNumberFormat="1" applyFont="1" applyFill="1" applyBorder="1" applyAlignment="1" applyProtection="1">
      <alignment horizontal="center" vertical="center" wrapText="1"/>
    </xf>
    <xf numFmtId="0" fontId="11" fillId="7" borderId="54" xfId="0" applyNumberFormat="1" applyFont="1" applyFill="1" applyBorder="1" applyAlignment="1" applyProtection="1">
      <alignment horizontal="center" vertical="center" wrapText="1"/>
    </xf>
    <xf numFmtId="0" fontId="11" fillId="7" borderId="41" xfId="0" applyNumberFormat="1" applyFont="1" applyFill="1" applyBorder="1" applyAlignment="1" applyProtection="1">
      <alignment horizontal="center" vertical="center" wrapText="1"/>
    </xf>
    <xf numFmtId="0" fontId="11" fillId="7" borderId="38" xfId="0" applyNumberFormat="1" applyFont="1" applyFill="1" applyBorder="1" applyAlignment="1" applyProtection="1">
      <alignment horizontal="center" vertical="center" wrapText="1"/>
    </xf>
    <xf numFmtId="0" fontId="11" fillId="7" borderId="39" xfId="0" applyNumberFormat="1" applyFont="1" applyFill="1" applyBorder="1" applyAlignment="1" applyProtection="1">
      <alignment horizontal="center" vertical="center" wrapText="1"/>
    </xf>
    <xf numFmtId="0" fontId="28" fillId="2" borderId="7" xfId="0" applyNumberFormat="1" applyFont="1" applyFill="1" applyBorder="1" applyAlignment="1" applyProtection="1">
      <alignment horizontal="justify" vertical="top" wrapText="1"/>
      <protection locked="0"/>
    </xf>
    <xf numFmtId="0" fontId="28" fillId="2" borderId="6" xfId="0" applyNumberFormat="1" applyFont="1" applyFill="1" applyBorder="1" applyAlignment="1" applyProtection="1">
      <alignment horizontal="justify" vertical="top" wrapText="1"/>
      <protection locked="0"/>
    </xf>
    <xf numFmtId="0" fontId="28" fillId="2" borderId="23" xfId="0" applyNumberFormat="1" applyFont="1" applyFill="1" applyBorder="1" applyAlignment="1" applyProtection="1">
      <alignment horizontal="justify" vertical="top" wrapText="1"/>
      <protection locked="0"/>
    </xf>
    <xf numFmtId="0" fontId="28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7" borderId="37" xfId="0" applyNumberFormat="1" applyFont="1" applyFill="1" applyBorder="1" applyAlignment="1" applyProtection="1">
      <alignment horizontal="center" vertical="center" wrapText="1"/>
    </xf>
    <xf numFmtId="0" fontId="11" fillId="7" borderId="2" xfId="0" applyNumberFormat="1" applyFont="1" applyFill="1" applyBorder="1" applyAlignment="1" applyProtection="1">
      <alignment horizontal="center" vertical="center"/>
    </xf>
    <xf numFmtId="0" fontId="11" fillId="7" borderId="36" xfId="0" applyNumberFormat="1" applyFont="1" applyFill="1" applyBorder="1" applyAlignment="1" applyProtection="1">
      <alignment horizontal="center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11" fillId="7" borderId="8" xfId="0" applyNumberFormat="1" applyFont="1" applyFill="1" applyBorder="1" applyAlignment="1" applyProtection="1">
      <alignment horizontal="center" vertical="center" wrapText="1"/>
    </xf>
    <xf numFmtId="0" fontId="11" fillId="7" borderId="9" xfId="0" applyNumberFormat="1" applyFont="1" applyFill="1" applyBorder="1" applyAlignment="1" applyProtection="1">
      <alignment horizontal="center" vertical="center" wrapText="1"/>
    </xf>
    <xf numFmtId="0" fontId="11" fillId="7" borderId="10" xfId="0" applyNumberFormat="1" applyFont="1" applyFill="1" applyBorder="1" applyAlignment="1" applyProtection="1">
      <alignment horizontal="center" vertical="center" wrapText="1"/>
    </xf>
    <xf numFmtId="0" fontId="11" fillId="7" borderId="11" xfId="0" applyNumberFormat="1" applyFont="1" applyFill="1" applyBorder="1" applyAlignment="1" applyProtection="1">
      <alignment horizontal="center" vertical="center" wrapText="1"/>
    </xf>
    <xf numFmtId="0" fontId="11" fillId="7" borderId="12" xfId="0" applyNumberFormat="1" applyFont="1" applyFill="1" applyBorder="1" applyAlignment="1" applyProtection="1">
      <alignment horizontal="center" vertical="center" wrapText="1"/>
    </xf>
    <xf numFmtId="0" fontId="11" fillId="7" borderId="7" xfId="0" applyNumberFormat="1" applyFont="1" applyFill="1" applyBorder="1" applyAlignment="1" applyProtection="1">
      <alignment horizontal="center" vertical="center"/>
    </xf>
    <xf numFmtId="0" fontId="11" fillId="7" borderId="8" xfId="0" applyNumberFormat="1" applyFont="1" applyFill="1" applyBorder="1" applyAlignment="1" applyProtection="1">
      <alignment horizontal="center" vertical="center"/>
    </xf>
    <xf numFmtId="0" fontId="11" fillId="7" borderId="9" xfId="0" applyNumberFormat="1" applyFont="1" applyFill="1" applyBorder="1" applyAlignment="1" applyProtection="1">
      <alignment horizontal="center" vertical="center"/>
    </xf>
    <xf numFmtId="0" fontId="11" fillId="7" borderId="10" xfId="0" applyNumberFormat="1" applyFont="1" applyFill="1" applyBorder="1" applyAlignment="1" applyProtection="1">
      <alignment horizontal="center" vertical="center"/>
    </xf>
    <xf numFmtId="0" fontId="11" fillId="7" borderId="11" xfId="0" applyNumberFormat="1" applyFont="1" applyFill="1" applyBorder="1" applyAlignment="1" applyProtection="1">
      <alignment horizontal="center" vertical="center"/>
    </xf>
    <xf numFmtId="0" fontId="11" fillId="7" borderId="12" xfId="0" applyNumberFormat="1" applyFont="1" applyFill="1" applyBorder="1" applyAlignment="1" applyProtection="1">
      <alignment horizontal="center" vertical="center"/>
    </xf>
    <xf numFmtId="0" fontId="28" fillId="2" borderId="68" xfId="0" applyNumberFormat="1" applyFont="1" applyFill="1" applyBorder="1" applyAlignment="1" applyProtection="1">
      <alignment horizontal="center" vertical="center"/>
      <protection locked="0"/>
    </xf>
    <xf numFmtId="0" fontId="21" fillId="2" borderId="16" xfId="0" applyNumberFormat="1" applyFont="1" applyFill="1" applyBorder="1" applyAlignment="1" applyProtection="1">
      <alignment horizontal="left" vertical="center"/>
    </xf>
    <xf numFmtId="0" fontId="28" fillId="2" borderId="16" xfId="0" applyNumberFormat="1" applyFont="1" applyFill="1" applyBorder="1" applyAlignment="1" applyProtection="1">
      <alignment horizontal="left" vertical="center"/>
      <protection locked="0"/>
    </xf>
    <xf numFmtId="0" fontId="28" fillId="2" borderId="69" xfId="0" applyNumberFormat="1" applyFont="1" applyFill="1" applyBorder="1" applyAlignment="1" applyProtection="1">
      <alignment horizontal="left" vertical="center"/>
      <protection locked="0"/>
    </xf>
    <xf numFmtId="0" fontId="5" fillId="3" borderId="42" xfId="0" applyNumberFormat="1" applyFont="1" applyFill="1" applyBorder="1" applyAlignment="1" applyProtection="1">
      <alignment horizontal="left" vertical="center"/>
    </xf>
    <xf numFmtId="0" fontId="5" fillId="3" borderId="16" xfId="0" applyNumberFormat="1" applyFont="1" applyFill="1" applyBorder="1" applyAlignment="1" applyProtection="1">
      <alignment horizontal="left" vertical="center"/>
    </xf>
    <xf numFmtId="0" fontId="5" fillId="3" borderId="69" xfId="0" applyNumberFormat="1" applyFont="1" applyFill="1" applyBorder="1" applyAlignment="1" applyProtection="1">
      <alignment horizontal="left" vertical="center"/>
    </xf>
    <xf numFmtId="4" fontId="36" fillId="2" borderId="0" xfId="0" applyNumberFormat="1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1" fontId="9" fillId="2" borderId="0" xfId="0" applyNumberFormat="1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textRotation="90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11" xfId="0" applyFont="1" applyFill="1" applyBorder="1" applyAlignment="1" applyProtection="1">
      <alignment horizontal="center" vertical="center" textRotation="90"/>
    </xf>
    <xf numFmtId="3" fontId="10" fillId="2" borderId="0" xfId="0" applyNumberFormat="1" applyFont="1" applyFill="1" applyBorder="1" applyAlignment="1" applyProtection="1">
      <alignment horizontal="center" vertical="center"/>
    </xf>
    <xf numFmtId="4" fontId="9" fillId="2" borderId="0" xfId="0" applyNumberFormat="1" applyFont="1" applyFill="1" applyBorder="1" applyAlignment="1" applyProtection="1">
      <alignment horizontal="center" vertical="center"/>
    </xf>
    <xf numFmtId="1" fontId="9" fillId="2" borderId="0" xfId="0" applyNumberFormat="1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textRotation="90"/>
    </xf>
    <xf numFmtId="49" fontId="35" fillId="2" borderId="0" xfId="0" applyNumberFormat="1" applyFont="1" applyFill="1" applyBorder="1" applyAlignment="1" applyProtection="1">
      <alignment horizontal="center" vertical="center" textRotation="90" wrapText="1"/>
    </xf>
    <xf numFmtId="0" fontId="35" fillId="2" borderId="0" xfId="0" applyFont="1" applyFill="1" applyBorder="1" applyAlignment="1" applyProtection="1">
      <alignment horizontal="center" vertical="center" textRotation="90"/>
    </xf>
    <xf numFmtId="0" fontId="23" fillId="2" borderId="0" xfId="0" applyFont="1" applyFill="1" applyBorder="1" applyAlignment="1" applyProtection="1">
      <alignment horizontal="center" vertical="center" textRotation="90"/>
    </xf>
    <xf numFmtId="0" fontId="23" fillId="2" borderId="11" xfId="0" applyFont="1" applyFill="1" applyBorder="1" applyAlignment="1" applyProtection="1">
      <alignment horizontal="center" vertical="center" textRotation="90"/>
    </xf>
    <xf numFmtId="0" fontId="2" fillId="2" borderId="0" xfId="0" applyFont="1" applyFill="1" applyAlignment="1" applyProtection="1">
      <alignment horizontal="center" vertical="center" textRotation="90"/>
    </xf>
    <xf numFmtId="4" fontId="35" fillId="2" borderId="0" xfId="0" applyNumberFormat="1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 wrapText="1"/>
    </xf>
    <xf numFmtId="0" fontId="5" fillId="3" borderId="51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43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/>
    </xf>
    <xf numFmtId="3" fontId="16" fillId="3" borderId="71" xfId="0" applyNumberFormat="1" applyFont="1" applyFill="1" applyBorder="1" applyAlignment="1" applyProtection="1">
      <alignment horizontal="left" vertical="center"/>
    </xf>
    <xf numFmtId="3" fontId="16" fillId="3" borderId="49" xfId="0" applyNumberFormat="1" applyFont="1" applyFill="1" applyBorder="1" applyAlignment="1" applyProtection="1">
      <alignment horizontal="left" vertical="center"/>
    </xf>
    <xf numFmtId="3" fontId="16" fillId="3" borderId="61" xfId="0" applyNumberFormat="1" applyFont="1" applyFill="1" applyBorder="1" applyAlignment="1" applyProtection="1">
      <alignment horizontal="left" vertical="center"/>
    </xf>
    <xf numFmtId="3" fontId="15" fillId="4" borderId="3" xfId="0" applyNumberFormat="1" applyFont="1" applyFill="1" applyBorder="1" applyAlignment="1" applyProtection="1">
      <alignment horizontal="left" vertical="center"/>
    </xf>
    <xf numFmtId="3" fontId="15" fillId="4" borderId="4" xfId="0" applyNumberFormat="1" applyFont="1" applyFill="1" applyBorder="1" applyAlignment="1" applyProtection="1">
      <alignment horizontal="left" vertical="center"/>
    </xf>
    <xf numFmtId="3" fontId="15" fillId="4" borderId="5" xfId="0" applyNumberFormat="1" applyFont="1" applyFill="1" applyBorder="1" applyAlignment="1" applyProtection="1">
      <alignment horizontal="left" vertical="center"/>
    </xf>
    <xf numFmtId="3" fontId="15" fillId="4" borderId="54" xfId="0" applyNumberFormat="1" applyFont="1" applyFill="1" applyBorder="1" applyAlignment="1" applyProtection="1">
      <alignment horizontal="left" vertical="center"/>
    </xf>
    <xf numFmtId="3" fontId="15" fillId="4" borderId="41" xfId="0" applyNumberFormat="1" applyFont="1" applyFill="1" applyBorder="1" applyAlignment="1" applyProtection="1">
      <alignment horizontal="left" vertical="center"/>
    </xf>
    <xf numFmtId="3" fontId="28" fillId="6" borderId="41" xfId="0" applyNumberFormat="1" applyFont="1" applyFill="1" applyBorder="1" applyAlignment="1" applyProtection="1">
      <alignment horizontal="center" vertical="center"/>
    </xf>
    <xf numFmtId="3" fontId="15" fillId="4" borderId="36" xfId="0" applyNumberFormat="1" applyFont="1" applyFill="1" applyBorder="1" applyAlignment="1" applyProtection="1">
      <alignment horizontal="center" vertical="center" wrapText="1"/>
    </xf>
    <xf numFmtId="3" fontId="15" fillId="4" borderId="2" xfId="0" applyNumberFormat="1" applyFont="1" applyFill="1" applyBorder="1" applyAlignment="1" applyProtection="1">
      <alignment horizontal="center" vertical="center" wrapText="1"/>
    </xf>
    <xf numFmtId="3" fontId="27" fillId="6" borderId="36" xfId="0" applyNumberFormat="1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</xf>
    <xf numFmtId="3" fontId="28" fillId="2" borderId="7" xfId="0" applyNumberFormat="1" applyFont="1" applyFill="1" applyBorder="1" applyAlignment="1" applyProtection="1">
      <alignment horizontal="justify" vertical="top"/>
      <protection locked="0"/>
    </xf>
    <xf numFmtId="3" fontId="28" fillId="2" borderId="8" xfId="0" applyNumberFormat="1" applyFont="1" applyFill="1" applyBorder="1" applyAlignment="1" applyProtection="1">
      <alignment horizontal="justify" vertical="top"/>
      <protection locked="0"/>
    </xf>
    <xf numFmtId="3" fontId="28" fillId="2" borderId="9" xfId="0" applyNumberFormat="1" applyFont="1" applyFill="1" applyBorder="1" applyAlignment="1" applyProtection="1">
      <alignment horizontal="justify" vertical="top"/>
      <protection locked="0"/>
    </xf>
    <xf numFmtId="3" fontId="28" fillId="2" borderId="10" xfId="0" applyNumberFormat="1" applyFont="1" applyFill="1" applyBorder="1" applyAlignment="1" applyProtection="1">
      <alignment horizontal="justify" vertical="top"/>
      <protection locked="0"/>
    </xf>
    <xf numFmtId="3" fontId="28" fillId="2" borderId="11" xfId="0" applyNumberFormat="1" applyFont="1" applyFill="1" applyBorder="1" applyAlignment="1" applyProtection="1">
      <alignment horizontal="justify" vertical="top"/>
      <protection locked="0"/>
    </xf>
    <xf numFmtId="3" fontId="28" fillId="2" borderId="12" xfId="0" applyNumberFormat="1" applyFont="1" applyFill="1" applyBorder="1" applyAlignment="1" applyProtection="1">
      <alignment horizontal="justify" vertical="top"/>
      <protection locked="0"/>
    </xf>
    <xf numFmtId="177" fontId="28" fillId="6" borderId="25" xfId="0" applyNumberFormat="1" applyFont="1" applyFill="1" applyBorder="1" applyAlignment="1" applyProtection="1">
      <alignment horizontal="center" vertical="center"/>
    </xf>
    <xf numFmtId="177" fontId="28" fillId="6" borderId="21" xfId="0" applyNumberFormat="1" applyFont="1" applyFill="1" applyBorder="1" applyAlignment="1" applyProtection="1">
      <alignment horizontal="center" vertical="center"/>
    </xf>
    <xf numFmtId="177" fontId="28" fillId="6" borderId="26" xfId="0" applyNumberFormat="1" applyFont="1" applyFill="1" applyBorder="1" applyAlignment="1" applyProtection="1">
      <alignment horizontal="center" vertical="center"/>
    </xf>
    <xf numFmtId="0" fontId="14" fillId="4" borderId="20" xfId="0" applyFont="1" applyFill="1" applyBorder="1" applyAlignment="1" applyProtection="1">
      <alignment horizontal="center" vertical="center"/>
    </xf>
    <xf numFmtId="0" fontId="14" fillId="4" borderId="21" xfId="0" applyFont="1" applyFill="1" applyBorder="1" applyAlignment="1" applyProtection="1">
      <alignment horizontal="center" vertical="center"/>
    </xf>
    <xf numFmtId="0" fontId="14" fillId="4" borderId="22" xfId="0" applyFont="1" applyFill="1" applyBorder="1" applyAlignment="1" applyProtection="1">
      <alignment horizontal="center" vertical="center"/>
    </xf>
    <xf numFmtId="0" fontId="28" fillId="6" borderId="25" xfId="0" applyFont="1" applyFill="1" applyBorder="1" applyAlignment="1" applyProtection="1">
      <alignment horizontal="center" vertical="center"/>
    </xf>
    <xf numFmtId="0" fontId="28" fillId="6" borderId="21" xfId="0" applyFont="1" applyFill="1" applyBorder="1" applyAlignment="1" applyProtection="1">
      <alignment horizontal="center" vertical="center"/>
    </xf>
    <xf numFmtId="0" fontId="28" fillId="6" borderId="26" xfId="0" applyFont="1" applyFill="1" applyBorder="1" applyAlignment="1" applyProtection="1">
      <alignment horizontal="center" vertical="center"/>
    </xf>
    <xf numFmtId="171" fontId="28" fillId="6" borderId="3" xfId="0" applyNumberFormat="1" applyFont="1" applyFill="1" applyBorder="1" applyAlignment="1" applyProtection="1">
      <alignment horizontal="center" vertical="center"/>
    </xf>
    <xf numFmtId="171" fontId="28" fillId="6" borderId="4" xfId="0" applyNumberFormat="1" applyFont="1" applyFill="1" applyBorder="1" applyAlignment="1" applyProtection="1">
      <alignment horizontal="center" vertical="center"/>
    </xf>
    <xf numFmtId="171" fontId="28" fillId="6" borderId="5" xfId="0" applyNumberFormat="1" applyFont="1" applyFill="1" applyBorder="1" applyAlignment="1" applyProtection="1">
      <alignment horizontal="center" vertical="center"/>
    </xf>
    <xf numFmtId="171" fontId="28" fillId="6" borderId="29" xfId="0" applyNumberFormat="1" applyFont="1" applyFill="1" applyBorder="1" applyAlignment="1" applyProtection="1">
      <alignment horizontal="center" vertical="center"/>
    </xf>
    <xf numFmtId="0" fontId="5" fillId="4" borderId="34" xfId="0" applyFont="1" applyFill="1" applyBorder="1" applyAlignment="1" applyProtection="1">
      <alignment horizontal="left" vertical="center"/>
    </xf>
    <xf numFmtId="0" fontId="5" fillId="4" borderId="11" xfId="0" applyFont="1" applyFill="1" applyBorder="1" applyAlignment="1" applyProtection="1">
      <alignment horizontal="left" vertical="center"/>
    </xf>
    <xf numFmtId="0" fontId="5" fillId="4" borderId="12" xfId="0" applyFont="1" applyFill="1" applyBorder="1" applyAlignment="1" applyProtection="1">
      <alignment horizontal="left" vertical="center"/>
    </xf>
    <xf numFmtId="0" fontId="16" fillId="4" borderId="28" xfId="0" applyFont="1" applyFill="1" applyBorder="1" applyAlignment="1" applyProtection="1">
      <alignment horizontal="left" vertical="center"/>
    </xf>
    <xf numFmtId="168" fontId="28" fillId="6" borderId="3" xfId="0" applyNumberFormat="1" applyFont="1" applyFill="1" applyBorder="1" applyAlignment="1" applyProtection="1">
      <alignment horizontal="center" vertical="center"/>
    </xf>
    <xf numFmtId="168" fontId="28" fillId="6" borderId="4" xfId="0" applyNumberFormat="1" applyFont="1" applyFill="1" applyBorder="1" applyAlignment="1" applyProtection="1">
      <alignment horizontal="center" vertical="center"/>
    </xf>
    <xf numFmtId="168" fontId="28" fillId="6" borderId="29" xfId="0" applyNumberFormat="1" applyFont="1" applyFill="1" applyBorder="1" applyAlignment="1" applyProtection="1">
      <alignment horizontal="center" vertical="center"/>
    </xf>
    <xf numFmtId="173" fontId="28" fillId="6" borderId="3" xfId="0" applyNumberFormat="1" applyFont="1" applyFill="1" applyBorder="1" applyAlignment="1" applyProtection="1">
      <alignment horizontal="center" vertical="center"/>
    </xf>
    <xf numFmtId="173" fontId="28" fillId="6" borderId="4" xfId="0" applyNumberFormat="1" applyFont="1" applyFill="1" applyBorder="1" applyAlignment="1" applyProtection="1">
      <alignment horizontal="center" vertical="center"/>
    </xf>
    <xf numFmtId="173" fontId="28" fillId="6" borderId="29" xfId="0" applyNumberFormat="1" applyFont="1" applyFill="1" applyBorder="1" applyAlignment="1" applyProtection="1">
      <alignment horizontal="center" vertical="center"/>
    </xf>
    <xf numFmtId="172" fontId="28" fillId="6" borderId="3" xfId="0" applyNumberFormat="1" applyFont="1" applyFill="1" applyBorder="1" applyAlignment="1" applyProtection="1">
      <alignment horizontal="center" vertical="center"/>
    </xf>
    <xf numFmtId="172" fontId="28" fillId="6" borderId="4" xfId="0" applyNumberFormat="1" applyFont="1" applyFill="1" applyBorder="1" applyAlignment="1" applyProtection="1">
      <alignment horizontal="center" vertical="center"/>
    </xf>
    <xf numFmtId="172" fontId="28" fillId="6" borderId="29" xfId="0" applyNumberFormat="1" applyFont="1" applyFill="1" applyBorder="1" applyAlignment="1" applyProtection="1">
      <alignment horizontal="center" vertical="center"/>
    </xf>
    <xf numFmtId="3" fontId="5" fillId="4" borderId="28" xfId="0" applyNumberFormat="1" applyFont="1" applyFill="1" applyBorder="1" applyAlignment="1" applyProtection="1">
      <alignment horizontal="left" vertical="center"/>
    </xf>
    <xf numFmtId="3" fontId="5" fillId="4" borderId="4" xfId="0" applyNumberFormat="1" applyFont="1" applyFill="1" applyBorder="1" applyAlignment="1" applyProtection="1">
      <alignment horizontal="left" vertical="center"/>
    </xf>
    <xf numFmtId="3" fontId="5" fillId="4" borderId="5" xfId="0" applyNumberFormat="1" applyFont="1" applyFill="1" applyBorder="1" applyAlignment="1" applyProtection="1">
      <alignment horizontal="left" vertical="center"/>
    </xf>
    <xf numFmtId="3" fontId="16" fillId="4" borderId="36" xfId="0" applyNumberFormat="1" applyFont="1" applyFill="1" applyBorder="1" applyAlignment="1" applyProtection="1">
      <alignment horizontal="left" vertical="center"/>
    </xf>
    <xf numFmtId="3" fontId="16" fillId="4" borderId="2" xfId="0" applyNumberFormat="1" applyFont="1" applyFill="1" applyBorder="1" applyAlignment="1" applyProtection="1">
      <alignment horizontal="left" vertical="center"/>
    </xf>
    <xf numFmtId="3" fontId="16" fillId="4" borderId="2" xfId="0" applyNumberFormat="1" applyFont="1" applyFill="1" applyBorder="1" applyAlignment="1" applyProtection="1">
      <alignment horizontal="center" vertical="center"/>
    </xf>
    <xf numFmtId="0" fontId="16" fillId="4" borderId="20" xfId="0" applyFont="1" applyFill="1" applyBorder="1" applyAlignment="1" applyProtection="1">
      <alignment horizontal="left" vertical="center"/>
    </xf>
    <xf numFmtId="0" fontId="16" fillId="4" borderId="21" xfId="0" applyFont="1" applyFill="1" applyBorder="1" applyAlignment="1" applyProtection="1">
      <alignment horizontal="left" vertical="center"/>
    </xf>
    <xf numFmtId="0" fontId="16" fillId="4" borderId="22" xfId="0" applyFont="1" applyFill="1" applyBorder="1" applyAlignment="1" applyProtection="1">
      <alignment horizontal="left" vertical="center"/>
    </xf>
    <xf numFmtId="171" fontId="28" fillId="6" borderId="25" xfId="0" applyNumberFormat="1" applyFont="1" applyFill="1" applyBorder="1" applyAlignment="1" applyProtection="1">
      <alignment horizontal="center" vertical="center"/>
    </xf>
    <xf numFmtId="171" fontId="28" fillId="6" borderId="21" xfId="0" applyNumberFormat="1" applyFont="1" applyFill="1" applyBorder="1" applyAlignment="1" applyProtection="1">
      <alignment horizontal="center" vertical="center"/>
    </xf>
    <xf numFmtId="171" fontId="28" fillId="6" borderId="22" xfId="0" applyNumberFormat="1" applyFont="1" applyFill="1" applyBorder="1" applyAlignment="1" applyProtection="1">
      <alignment horizontal="center" vertical="center"/>
    </xf>
    <xf numFmtId="10" fontId="28" fillId="6" borderId="3" xfId="0" applyNumberFormat="1" applyFont="1" applyFill="1" applyBorder="1" applyAlignment="1" applyProtection="1">
      <alignment horizontal="center" vertical="center"/>
    </xf>
    <xf numFmtId="10" fontId="28" fillId="6" borderId="4" xfId="0" applyNumberFormat="1" applyFont="1" applyFill="1" applyBorder="1" applyAlignment="1" applyProtection="1">
      <alignment horizontal="center" vertical="center"/>
    </xf>
    <xf numFmtId="10" fontId="28" fillId="6" borderId="29" xfId="0" applyNumberFormat="1" applyFont="1" applyFill="1" applyBorder="1" applyAlignment="1" applyProtection="1">
      <alignment horizontal="center" vertical="center"/>
    </xf>
    <xf numFmtId="10" fontId="28" fillId="6" borderId="25" xfId="0" applyNumberFormat="1" applyFont="1" applyFill="1" applyBorder="1" applyAlignment="1" applyProtection="1">
      <alignment horizontal="center" vertical="center"/>
    </xf>
    <xf numFmtId="10" fontId="28" fillId="6" borderId="21" xfId="0" applyNumberFormat="1" applyFont="1" applyFill="1" applyBorder="1" applyAlignment="1" applyProtection="1">
      <alignment horizontal="center" vertical="center"/>
    </xf>
    <xf numFmtId="10" fontId="28" fillId="6" borderId="26" xfId="0" applyNumberFormat="1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left" vertical="center"/>
    </xf>
    <xf numFmtId="0" fontId="5" fillId="4" borderId="21" xfId="0" applyFont="1" applyFill="1" applyBorder="1" applyAlignment="1" applyProtection="1">
      <alignment horizontal="left" vertical="center"/>
    </xf>
    <xf numFmtId="174" fontId="28" fillId="6" borderId="3" xfId="0" applyNumberFormat="1" applyFont="1" applyFill="1" applyBorder="1" applyAlignment="1" applyProtection="1">
      <alignment horizontal="center" vertical="center"/>
    </xf>
    <xf numFmtId="174" fontId="28" fillId="6" borderId="4" xfId="0" applyNumberFormat="1" applyFont="1" applyFill="1" applyBorder="1" applyAlignment="1" applyProtection="1">
      <alignment horizontal="center" vertical="center"/>
    </xf>
    <xf numFmtId="174" fontId="28" fillId="6" borderId="29" xfId="0" applyNumberFormat="1" applyFont="1" applyFill="1" applyBorder="1" applyAlignment="1" applyProtection="1">
      <alignment horizontal="center" vertical="center"/>
    </xf>
    <xf numFmtId="175" fontId="28" fillId="6" borderId="3" xfId="0" applyNumberFormat="1" applyFont="1" applyFill="1" applyBorder="1" applyAlignment="1" applyProtection="1">
      <alignment horizontal="center" vertical="center"/>
    </xf>
    <xf numFmtId="175" fontId="28" fillId="6" borderId="4" xfId="0" applyNumberFormat="1" applyFont="1" applyFill="1" applyBorder="1" applyAlignment="1" applyProtection="1">
      <alignment horizontal="center" vertical="center"/>
    </xf>
    <xf numFmtId="175" fontId="28" fillId="6" borderId="2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0" fontId="16" fillId="3" borderId="13" xfId="0" applyFont="1" applyFill="1" applyBorder="1" applyAlignment="1" applyProtection="1">
      <alignment horizontal="center" vertical="center"/>
    </xf>
    <xf numFmtId="0" fontId="16" fillId="3" borderId="14" xfId="0" applyFont="1" applyFill="1" applyBorder="1" applyAlignment="1" applyProtection="1">
      <alignment horizontal="center" vertical="center"/>
    </xf>
    <xf numFmtId="0" fontId="16" fillId="3" borderId="19" xfId="0" applyFont="1" applyFill="1" applyBorder="1" applyAlignment="1" applyProtection="1">
      <alignment horizontal="center" vertical="center"/>
    </xf>
    <xf numFmtId="3" fontId="28" fillId="2" borderId="37" xfId="0" applyNumberFormat="1" applyFont="1" applyFill="1" applyBorder="1" applyAlignment="1" applyProtection="1">
      <alignment horizontal="center" vertical="center"/>
      <protection locked="0"/>
    </xf>
    <xf numFmtId="3" fontId="16" fillId="3" borderId="45" xfId="0" applyNumberFormat="1" applyFont="1" applyFill="1" applyBorder="1" applyAlignment="1" applyProtection="1">
      <alignment horizontal="left" vertical="center"/>
    </xf>
    <xf numFmtId="3" fontId="16" fillId="3" borderId="43" xfId="0" applyNumberFormat="1" applyFont="1" applyFill="1" applyBorder="1" applyAlignment="1" applyProtection="1">
      <alignment horizontal="left" vertical="center"/>
    </xf>
    <xf numFmtId="3" fontId="16" fillId="3" borderId="44" xfId="0" applyNumberFormat="1" applyFont="1" applyFill="1" applyBorder="1" applyAlignment="1" applyProtection="1">
      <alignment horizontal="left" vertical="center"/>
    </xf>
    <xf numFmtId="0" fontId="5" fillId="3" borderId="56" xfId="0" applyFont="1" applyFill="1" applyBorder="1" applyAlignment="1" applyProtection="1">
      <alignment horizontal="left" vertical="center"/>
    </xf>
    <xf numFmtId="0" fontId="5" fillId="3" borderId="57" xfId="0" applyFont="1" applyFill="1" applyBorder="1" applyAlignment="1" applyProtection="1">
      <alignment horizontal="left" vertical="center"/>
    </xf>
    <xf numFmtId="0" fontId="27" fillId="6" borderId="57" xfId="0" applyFont="1" applyFill="1" applyBorder="1" applyAlignment="1" applyProtection="1">
      <alignment horizontal="left" vertical="center"/>
    </xf>
    <xf numFmtId="0" fontId="27" fillId="6" borderId="57" xfId="0" applyFont="1" applyFill="1" applyBorder="1" applyAlignment="1" applyProtection="1">
      <alignment horizontal="center" vertical="center"/>
    </xf>
    <xf numFmtId="0" fontId="27" fillId="6" borderId="58" xfId="0" applyFont="1" applyFill="1" applyBorder="1" applyAlignment="1" applyProtection="1">
      <alignment horizontal="center" vertical="center"/>
    </xf>
    <xf numFmtId="3" fontId="19" fillId="4" borderId="36" xfId="0" applyNumberFormat="1" applyFont="1" applyFill="1" applyBorder="1" applyAlignment="1" applyProtection="1">
      <alignment horizontal="left" vertical="center"/>
    </xf>
    <xf numFmtId="3" fontId="19" fillId="4" borderId="2" xfId="0" applyNumberFormat="1" applyFont="1" applyFill="1" applyBorder="1" applyAlignment="1" applyProtection="1">
      <alignment horizontal="left" vertical="center"/>
    </xf>
    <xf numFmtId="3" fontId="16" fillId="4" borderId="37" xfId="0" applyNumberFormat="1" applyFont="1" applyFill="1" applyBorder="1" applyAlignment="1" applyProtection="1">
      <alignment horizontal="center" vertical="center"/>
    </xf>
    <xf numFmtId="3" fontId="28" fillId="2" borderId="39" xfId="0" applyNumberFormat="1" applyFont="1" applyFill="1" applyBorder="1" applyAlignment="1" applyProtection="1">
      <alignment horizontal="center" vertical="center"/>
      <protection locked="0"/>
    </xf>
    <xf numFmtId="3" fontId="16" fillId="4" borderId="38" xfId="0" applyNumberFormat="1" applyFont="1" applyFill="1" applyBorder="1" applyAlignment="1" applyProtection="1">
      <alignment horizontal="left" vertical="center"/>
    </xf>
    <xf numFmtId="3" fontId="16" fillId="4" borderId="39" xfId="0" applyNumberFormat="1" applyFont="1" applyFill="1" applyBorder="1" applyAlignment="1" applyProtection="1">
      <alignment horizontal="left" vertical="center"/>
    </xf>
    <xf numFmtId="3" fontId="28" fillId="2" borderId="40" xfId="0" applyNumberFormat="1" applyFont="1" applyFill="1" applyBorder="1" applyAlignment="1" applyProtection="1">
      <alignment horizontal="center" vertical="center"/>
      <protection locked="0"/>
    </xf>
    <xf numFmtId="0" fontId="28" fillId="2" borderId="30" xfId="0" applyFont="1" applyFill="1" applyBorder="1" applyAlignment="1" applyProtection="1">
      <alignment horizontal="justify" vertical="top" wrapText="1"/>
      <protection locked="0"/>
    </xf>
    <xf numFmtId="0" fontId="28" fillId="2" borderId="8" xfId="0" applyFont="1" applyFill="1" applyBorder="1" applyAlignment="1" applyProtection="1">
      <alignment horizontal="justify" vertical="top" wrapText="1"/>
      <protection locked="0"/>
    </xf>
    <xf numFmtId="0" fontId="28" fillId="2" borderId="33" xfId="0" applyFont="1" applyFill="1" applyBorder="1" applyAlignment="1" applyProtection="1">
      <alignment horizontal="justify" vertical="top" wrapText="1"/>
      <protection locked="0"/>
    </xf>
    <xf numFmtId="0" fontId="28" fillId="2" borderId="31" xfId="0" applyFont="1" applyFill="1" applyBorder="1" applyAlignment="1" applyProtection="1">
      <alignment horizontal="justify" vertical="top" wrapText="1"/>
      <protection locked="0"/>
    </xf>
    <xf numFmtId="0" fontId="28" fillId="2" borderId="0" xfId="0" applyFont="1" applyFill="1" applyBorder="1" applyAlignment="1" applyProtection="1">
      <alignment horizontal="justify" vertical="top" wrapText="1"/>
      <protection locked="0"/>
    </xf>
    <xf numFmtId="0" fontId="28" fillId="2" borderId="59" xfId="0" applyFont="1" applyFill="1" applyBorder="1" applyAlignment="1" applyProtection="1">
      <alignment horizontal="justify" vertical="top" wrapText="1"/>
      <protection locked="0"/>
    </xf>
    <xf numFmtId="0" fontId="28" fillId="2" borderId="32" xfId="0" applyFont="1" applyFill="1" applyBorder="1" applyAlignment="1" applyProtection="1">
      <alignment horizontal="justify" vertical="top" wrapText="1"/>
      <protection locked="0"/>
    </xf>
    <xf numFmtId="0" fontId="28" fillId="2" borderId="1" xfId="0" applyFont="1" applyFill="1" applyBorder="1" applyAlignment="1" applyProtection="1">
      <alignment horizontal="justify" vertical="top" wrapText="1"/>
      <protection locked="0"/>
    </xf>
    <xf numFmtId="0" fontId="28" fillId="2" borderId="60" xfId="0" applyFont="1" applyFill="1" applyBorder="1" applyAlignment="1" applyProtection="1">
      <alignment horizontal="justify" vertical="top" wrapText="1"/>
      <protection locked="0"/>
    </xf>
    <xf numFmtId="0" fontId="16" fillId="3" borderId="13" xfId="0" applyFont="1" applyFill="1" applyBorder="1" applyAlignment="1" applyProtection="1">
      <alignment horizontal="left" vertical="center"/>
    </xf>
    <xf numFmtId="0" fontId="16" fillId="3" borderId="14" xfId="0" applyFont="1" applyFill="1" applyBorder="1" applyAlignment="1" applyProtection="1">
      <alignment horizontal="left" vertical="center"/>
    </xf>
    <xf numFmtId="0" fontId="16" fillId="3" borderId="19" xfId="0" applyFont="1" applyFill="1" applyBorder="1" applyAlignment="1" applyProtection="1">
      <alignment horizontal="left" vertical="center"/>
    </xf>
    <xf numFmtId="3" fontId="16" fillId="3" borderId="67" xfId="0" applyNumberFormat="1" applyFont="1" applyFill="1" applyBorder="1" applyAlignment="1" applyProtection="1">
      <alignment horizontal="left" vertical="center"/>
    </xf>
    <xf numFmtId="3" fontId="16" fillId="3" borderId="68" xfId="0" applyNumberFormat="1" applyFont="1" applyFill="1" applyBorder="1" applyAlignment="1" applyProtection="1">
      <alignment horizontal="left" vertical="center"/>
    </xf>
    <xf numFmtId="3" fontId="15" fillId="4" borderId="3" xfId="0" applyNumberFormat="1" applyFont="1" applyFill="1" applyBorder="1" applyAlignment="1" applyProtection="1">
      <alignment horizontal="center" vertical="center"/>
    </xf>
    <xf numFmtId="3" fontId="15" fillId="4" borderId="4" xfId="0" applyNumberFormat="1" applyFont="1" applyFill="1" applyBorder="1" applyAlignment="1" applyProtection="1">
      <alignment horizontal="center" vertical="center"/>
    </xf>
    <xf numFmtId="3" fontId="15" fillId="4" borderId="5" xfId="0" applyNumberFormat="1" applyFont="1" applyFill="1" applyBorder="1" applyAlignment="1" applyProtection="1">
      <alignment horizontal="center" vertical="center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horizontal="center" vertical="center"/>
      <protection locked="0"/>
    </xf>
    <xf numFmtId="0" fontId="28" fillId="2" borderId="5" xfId="0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Border="1" applyAlignment="1" applyProtection="1">
      <alignment horizontal="left" vertical="center"/>
    </xf>
    <xf numFmtId="177" fontId="35" fillId="2" borderId="0" xfId="0" applyNumberFormat="1" applyFont="1" applyFill="1" applyBorder="1" applyAlignment="1" applyProtection="1">
      <alignment horizontal="center" vertical="center"/>
    </xf>
    <xf numFmtId="3" fontId="15" fillId="4" borderId="2" xfId="0" applyNumberFormat="1" applyFont="1" applyFill="1" applyBorder="1" applyAlignment="1" applyProtection="1">
      <alignment horizontal="center" vertical="center"/>
    </xf>
    <xf numFmtId="0" fontId="28" fillId="2" borderId="36" xfId="0" applyFont="1" applyFill="1" applyBorder="1" applyAlignment="1" applyProtection="1">
      <alignment horizontal="center" vertical="center"/>
      <protection locked="0"/>
    </xf>
    <xf numFmtId="3" fontId="15" fillId="4" borderId="36" xfId="0" applyNumberFormat="1" applyFont="1" applyFill="1" applyBorder="1" applyAlignment="1" applyProtection="1">
      <alignment horizontal="center" vertical="center"/>
    </xf>
    <xf numFmtId="3" fontId="15" fillId="4" borderId="71" xfId="0" applyNumberFormat="1" applyFont="1" applyFill="1" applyBorder="1" applyAlignment="1" applyProtection="1">
      <alignment horizontal="center" vertical="center"/>
    </xf>
    <xf numFmtId="3" fontId="15" fillId="4" borderId="49" xfId="0" applyNumberFormat="1" applyFont="1" applyFill="1" applyBorder="1" applyAlignment="1" applyProtection="1">
      <alignment horizontal="center" vertical="center"/>
    </xf>
    <xf numFmtId="3" fontId="15" fillId="4" borderId="37" xfId="0" applyNumberFormat="1" applyFont="1" applyFill="1" applyBorder="1" applyAlignment="1" applyProtection="1">
      <alignment horizontal="center" vertical="center"/>
    </xf>
    <xf numFmtId="3" fontId="15" fillId="4" borderId="36" xfId="0" applyNumberFormat="1" applyFont="1" applyFill="1" applyBorder="1" applyAlignment="1" applyProtection="1">
      <alignment horizontal="left" vertical="center"/>
    </xf>
    <xf numFmtId="3" fontId="15" fillId="4" borderId="2" xfId="0" applyNumberFormat="1" applyFont="1" applyFill="1" applyBorder="1" applyAlignment="1" applyProtection="1">
      <alignment horizontal="left" vertical="center"/>
    </xf>
    <xf numFmtId="164" fontId="28" fillId="6" borderId="2" xfId="0" applyNumberFormat="1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left" vertical="center"/>
    </xf>
    <xf numFmtId="0" fontId="15" fillId="4" borderId="8" xfId="0" applyFont="1" applyFill="1" applyBorder="1" applyAlignment="1" applyProtection="1">
      <alignment horizontal="left" vertical="center"/>
    </xf>
    <xf numFmtId="0" fontId="15" fillId="4" borderId="9" xfId="0" applyFont="1" applyFill="1" applyBorder="1" applyAlignment="1" applyProtection="1">
      <alignment horizontal="left" vertical="center"/>
    </xf>
    <xf numFmtId="10" fontId="15" fillId="4" borderId="7" xfId="0" applyNumberFormat="1" applyFont="1" applyFill="1" applyBorder="1" applyAlignment="1" applyProtection="1">
      <alignment horizontal="left" vertical="center"/>
    </xf>
    <xf numFmtId="10" fontId="15" fillId="4" borderId="8" xfId="0" applyNumberFormat="1" applyFont="1" applyFill="1" applyBorder="1" applyAlignment="1" applyProtection="1">
      <alignment horizontal="left" vertical="center"/>
    </xf>
    <xf numFmtId="10" fontId="15" fillId="4" borderId="9" xfId="0" applyNumberFormat="1" applyFont="1" applyFill="1" applyBorder="1" applyAlignment="1" applyProtection="1">
      <alignment horizontal="left" vertical="center"/>
    </xf>
    <xf numFmtId="10" fontId="15" fillId="4" borderId="10" xfId="0" applyNumberFormat="1" applyFont="1" applyFill="1" applyBorder="1" applyAlignment="1" applyProtection="1">
      <alignment horizontal="left" vertical="center"/>
    </xf>
    <xf numFmtId="10" fontId="15" fillId="4" borderId="11" xfId="0" applyNumberFormat="1" applyFont="1" applyFill="1" applyBorder="1" applyAlignment="1" applyProtection="1">
      <alignment horizontal="left" vertical="center"/>
    </xf>
    <xf numFmtId="10" fontId="15" fillId="4" borderId="12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7"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79998168889431442"/>
      </font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4" tint="-0.499984740745262"/>
      </font>
      <fill>
        <patternFill>
          <bgColor theme="0"/>
        </patternFill>
      </fill>
    </dxf>
    <dxf>
      <font>
        <b/>
        <i val="0"/>
        <color theme="6" tint="-0.24994659260841701"/>
      </font>
      <fill>
        <patternFill>
          <bgColor rgb="FFFFFF0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CONSUMO!$CK$3</c:f>
              <c:strCache>
                <c:ptCount val="1"/>
                <c:pt idx="0">
                  <c:v>P1</c:v>
                </c:pt>
              </c:strCache>
            </c:strRef>
          </c:tx>
          <c:marker>
            <c:symbol val="none"/>
          </c:marker>
          <c:cat>
            <c:strRef>
              <c:f>CONSUMO!$CJ$4:$CJ$15</c:f>
              <c:strCache>
                <c:ptCount val="12"/>
                <c:pt idx="0">
                  <c:v>Factura 1</c:v>
                </c:pt>
                <c:pt idx="1">
                  <c:v>Factura 2</c:v>
                </c:pt>
                <c:pt idx="2">
                  <c:v>Factura 3</c:v>
                </c:pt>
                <c:pt idx="3">
                  <c:v>Factura 4</c:v>
                </c:pt>
                <c:pt idx="4">
                  <c:v>Factura 5</c:v>
                </c:pt>
                <c:pt idx="5">
                  <c:v>Factura 6</c:v>
                </c:pt>
                <c:pt idx="6">
                  <c:v>Factura 7</c:v>
                </c:pt>
                <c:pt idx="7">
                  <c:v>Factura 8</c:v>
                </c:pt>
                <c:pt idx="8">
                  <c:v>Factura 9</c:v>
                </c:pt>
                <c:pt idx="9">
                  <c:v>Factura 10</c:v>
                </c:pt>
                <c:pt idx="10">
                  <c:v>Factura 11</c:v>
                </c:pt>
                <c:pt idx="11">
                  <c:v>Factura 12</c:v>
                </c:pt>
              </c:strCache>
            </c:strRef>
          </c:cat>
          <c:val>
            <c:numRef>
              <c:f>CONSUMO!$CK$4:$CK$15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CONSUMO!$CL$3</c:f>
              <c:strCache>
                <c:ptCount val="1"/>
                <c:pt idx="0">
                  <c:v>P2</c:v>
                </c:pt>
              </c:strCache>
            </c:strRef>
          </c:tx>
          <c:marker>
            <c:symbol val="none"/>
          </c:marker>
          <c:cat>
            <c:strRef>
              <c:f>CONSUMO!$CJ$4:$CJ$15</c:f>
              <c:strCache>
                <c:ptCount val="12"/>
                <c:pt idx="0">
                  <c:v>Factura 1</c:v>
                </c:pt>
                <c:pt idx="1">
                  <c:v>Factura 2</c:v>
                </c:pt>
                <c:pt idx="2">
                  <c:v>Factura 3</c:v>
                </c:pt>
                <c:pt idx="3">
                  <c:v>Factura 4</c:v>
                </c:pt>
                <c:pt idx="4">
                  <c:v>Factura 5</c:v>
                </c:pt>
                <c:pt idx="5">
                  <c:v>Factura 6</c:v>
                </c:pt>
                <c:pt idx="6">
                  <c:v>Factura 7</c:v>
                </c:pt>
                <c:pt idx="7">
                  <c:v>Factura 8</c:v>
                </c:pt>
                <c:pt idx="8">
                  <c:v>Factura 9</c:v>
                </c:pt>
                <c:pt idx="9">
                  <c:v>Factura 10</c:v>
                </c:pt>
                <c:pt idx="10">
                  <c:v>Factura 11</c:v>
                </c:pt>
                <c:pt idx="11">
                  <c:v>Factura 12</c:v>
                </c:pt>
              </c:strCache>
            </c:strRef>
          </c:cat>
          <c:val>
            <c:numRef>
              <c:f>CONSUMO!$CL$4:$CL$15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CONSUMO!$CM$3</c:f>
              <c:strCache>
                <c:ptCount val="1"/>
                <c:pt idx="0">
                  <c:v>P3</c:v>
                </c:pt>
              </c:strCache>
            </c:strRef>
          </c:tx>
          <c:marker>
            <c:symbol val="none"/>
          </c:marker>
          <c:cat>
            <c:strRef>
              <c:f>CONSUMO!$CJ$4:$CJ$15</c:f>
              <c:strCache>
                <c:ptCount val="12"/>
                <c:pt idx="0">
                  <c:v>Factura 1</c:v>
                </c:pt>
                <c:pt idx="1">
                  <c:v>Factura 2</c:v>
                </c:pt>
                <c:pt idx="2">
                  <c:v>Factura 3</c:v>
                </c:pt>
                <c:pt idx="3">
                  <c:v>Factura 4</c:v>
                </c:pt>
                <c:pt idx="4">
                  <c:v>Factura 5</c:v>
                </c:pt>
                <c:pt idx="5">
                  <c:v>Factura 6</c:v>
                </c:pt>
                <c:pt idx="6">
                  <c:v>Factura 7</c:v>
                </c:pt>
                <c:pt idx="7">
                  <c:v>Factura 8</c:v>
                </c:pt>
                <c:pt idx="8">
                  <c:v>Factura 9</c:v>
                </c:pt>
                <c:pt idx="9">
                  <c:v>Factura 10</c:v>
                </c:pt>
                <c:pt idx="10">
                  <c:v>Factura 11</c:v>
                </c:pt>
                <c:pt idx="11">
                  <c:v>Factura 12</c:v>
                </c:pt>
              </c:strCache>
            </c:strRef>
          </c:cat>
          <c:val>
            <c:numRef>
              <c:f>CONSUMO!$CM$4:$CM$15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CONSUMO!$CN$3</c:f>
              <c:strCache>
                <c:ptCount val="1"/>
                <c:pt idx="0">
                  <c:v>P4</c:v>
                </c:pt>
              </c:strCache>
            </c:strRef>
          </c:tx>
          <c:marker>
            <c:symbol val="none"/>
          </c:marker>
          <c:cat>
            <c:strRef>
              <c:f>CONSUMO!$CJ$4:$CJ$15</c:f>
              <c:strCache>
                <c:ptCount val="12"/>
                <c:pt idx="0">
                  <c:v>Factura 1</c:v>
                </c:pt>
                <c:pt idx="1">
                  <c:v>Factura 2</c:v>
                </c:pt>
                <c:pt idx="2">
                  <c:v>Factura 3</c:v>
                </c:pt>
                <c:pt idx="3">
                  <c:v>Factura 4</c:v>
                </c:pt>
                <c:pt idx="4">
                  <c:v>Factura 5</c:v>
                </c:pt>
                <c:pt idx="5">
                  <c:v>Factura 6</c:v>
                </c:pt>
                <c:pt idx="6">
                  <c:v>Factura 7</c:v>
                </c:pt>
                <c:pt idx="7">
                  <c:v>Factura 8</c:v>
                </c:pt>
                <c:pt idx="8">
                  <c:v>Factura 9</c:v>
                </c:pt>
                <c:pt idx="9">
                  <c:v>Factura 10</c:v>
                </c:pt>
                <c:pt idx="10">
                  <c:v>Factura 11</c:v>
                </c:pt>
                <c:pt idx="11">
                  <c:v>Factura 12</c:v>
                </c:pt>
              </c:strCache>
            </c:strRef>
          </c:cat>
          <c:val>
            <c:numRef>
              <c:f>CONSUMO!$CN$4:$CN$15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CONSUMO!$CO$3</c:f>
              <c:strCache>
                <c:ptCount val="1"/>
                <c:pt idx="0">
                  <c:v>P5</c:v>
                </c:pt>
              </c:strCache>
            </c:strRef>
          </c:tx>
          <c:marker>
            <c:symbol val="none"/>
          </c:marker>
          <c:cat>
            <c:strRef>
              <c:f>CONSUMO!$CJ$4:$CJ$15</c:f>
              <c:strCache>
                <c:ptCount val="12"/>
                <c:pt idx="0">
                  <c:v>Factura 1</c:v>
                </c:pt>
                <c:pt idx="1">
                  <c:v>Factura 2</c:v>
                </c:pt>
                <c:pt idx="2">
                  <c:v>Factura 3</c:v>
                </c:pt>
                <c:pt idx="3">
                  <c:v>Factura 4</c:v>
                </c:pt>
                <c:pt idx="4">
                  <c:v>Factura 5</c:v>
                </c:pt>
                <c:pt idx="5">
                  <c:v>Factura 6</c:v>
                </c:pt>
                <c:pt idx="6">
                  <c:v>Factura 7</c:v>
                </c:pt>
                <c:pt idx="7">
                  <c:v>Factura 8</c:v>
                </c:pt>
                <c:pt idx="8">
                  <c:v>Factura 9</c:v>
                </c:pt>
                <c:pt idx="9">
                  <c:v>Factura 10</c:v>
                </c:pt>
                <c:pt idx="10">
                  <c:v>Factura 11</c:v>
                </c:pt>
                <c:pt idx="11">
                  <c:v>Factura 12</c:v>
                </c:pt>
              </c:strCache>
            </c:strRef>
          </c:cat>
          <c:val>
            <c:numRef>
              <c:f>CONSUMO!$CO$4:$CO$15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CONSUMO!$CP$3</c:f>
              <c:strCache>
                <c:ptCount val="1"/>
                <c:pt idx="0">
                  <c:v>P6</c:v>
                </c:pt>
              </c:strCache>
            </c:strRef>
          </c:tx>
          <c:marker>
            <c:symbol val="none"/>
          </c:marker>
          <c:cat>
            <c:strRef>
              <c:f>CONSUMO!$CJ$4:$CJ$15</c:f>
              <c:strCache>
                <c:ptCount val="12"/>
                <c:pt idx="0">
                  <c:v>Factura 1</c:v>
                </c:pt>
                <c:pt idx="1">
                  <c:v>Factura 2</c:v>
                </c:pt>
                <c:pt idx="2">
                  <c:v>Factura 3</c:v>
                </c:pt>
                <c:pt idx="3">
                  <c:v>Factura 4</c:v>
                </c:pt>
                <c:pt idx="4">
                  <c:v>Factura 5</c:v>
                </c:pt>
                <c:pt idx="5">
                  <c:v>Factura 6</c:v>
                </c:pt>
                <c:pt idx="6">
                  <c:v>Factura 7</c:v>
                </c:pt>
                <c:pt idx="7">
                  <c:v>Factura 8</c:v>
                </c:pt>
                <c:pt idx="8">
                  <c:v>Factura 9</c:v>
                </c:pt>
                <c:pt idx="9">
                  <c:v>Factura 10</c:v>
                </c:pt>
                <c:pt idx="10">
                  <c:v>Factura 11</c:v>
                </c:pt>
                <c:pt idx="11">
                  <c:v>Factura 12</c:v>
                </c:pt>
              </c:strCache>
            </c:strRef>
          </c:cat>
          <c:val>
            <c:numRef>
              <c:f>CONSUMO!$CP$4:$CP$15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CONSUMO!$CQ$3</c:f>
              <c:strCache>
                <c:ptCount val="1"/>
                <c:pt idx="0">
                  <c:v>Tot</c:v>
                </c:pt>
              </c:strCache>
            </c:strRef>
          </c:tx>
          <c:marker>
            <c:symbol val="none"/>
          </c:marker>
          <c:cat>
            <c:strRef>
              <c:f>CONSUMO!$CJ$4:$CJ$15</c:f>
              <c:strCache>
                <c:ptCount val="12"/>
                <c:pt idx="0">
                  <c:v>Factura 1</c:v>
                </c:pt>
                <c:pt idx="1">
                  <c:v>Factura 2</c:v>
                </c:pt>
                <c:pt idx="2">
                  <c:v>Factura 3</c:v>
                </c:pt>
                <c:pt idx="3">
                  <c:v>Factura 4</c:v>
                </c:pt>
                <c:pt idx="4">
                  <c:v>Factura 5</c:v>
                </c:pt>
                <c:pt idx="5">
                  <c:v>Factura 6</c:v>
                </c:pt>
                <c:pt idx="6">
                  <c:v>Factura 7</c:v>
                </c:pt>
                <c:pt idx="7">
                  <c:v>Factura 8</c:v>
                </c:pt>
                <c:pt idx="8">
                  <c:v>Factura 9</c:v>
                </c:pt>
                <c:pt idx="9">
                  <c:v>Factura 10</c:v>
                </c:pt>
                <c:pt idx="10">
                  <c:v>Factura 11</c:v>
                </c:pt>
                <c:pt idx="11">
                  <c:v>Factura 12</c:v>
                </c:pt>
              </c:strCache>
            </c:strRef>
          </c:cat>
          <c:val>
            <c:numRef>
              <c:f>CONSUMO!$CQ$4:$CQ$15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22816"/>
        <c:axId val="80128256"/>
      </c:lineChart>
      <c:catAx>
        <c:axId val="79522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gl-ES"/>
          </a:p>
        </c:txPr>
        <c:crossAx val="80128256"/>
        <c:crosses val="autoZero"/>
        <c:auto val="1"/>
        <c:lblAlgn val="ctr"/>
        <c:lblOffset val="100"/>
        <c:noMultiLvlLbl val="0"/>
      </c:catAx>
      <c:valAx>
        <c:axId val="80128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gl-ES"/>
          </a:p>
        </c:txPr>
        <c:crossAx val="795228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aseline="0"/>
          </a:pPr>
          <a:endParaRPr lang="gl-E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'XUST. AUTOCONSUMO FOTOVOLTAICA'!$BV$91</c:f>
              <c:strCache>
                <c:ptCount val="1"/>
                <c:pt idx="0">
                  <c:v>Produción</c:v>
                </c:pt>
              </c:strCache>
            </c:strRef>
          </c:tx>
          <c:marker>
            <c:symbol val="none"/>
          </c:marker>
          <c:cat>
            <c:strRef>
              <c:f>'XUST. AUTOCONSUMO FOTOVOLTAICA'!$BU$92:$BU$115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FOTOVOLTAICA'!$BV$92:$BV$115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'XUST. AUTOCONSUMO FOTOVOLTAICA'!$BW$91</c:f>
              <c:strCache>
                <c:ptCount val="1"/>
                <c:pt idx="0">
                  <c:v>Consumo d.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FOTOVOLTAICA'!$BU$92:$BU$115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FOTOVOLTAICA'!$BW$92:$BW$115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'XUST. AUTOCONSUMO FOTOVOLTAICA'!$BX$91</c:f>
              <c:strCache>
                <c:ptCount val="1"/>
                <c:pt idx="0">
                  <c:v>Consumo d. non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FOTOVOLTAICA'!$BU$92:$BU$115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FOTOVOLTAICA'!$BX$92:$BX$115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74464"/>
        <c:axId val="45376256"/>
      </c:lineChart>
      <c:catAx>
        <c:axId val="45374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gl-ES"/>
          </a:p>
        </c:txPr>
        <c:crossAx val="45376256"/>
        <c:crosses val="autoZero"/>
        <c:auto val="1"/>
        <c:lblAlgn val="ctr"/>
        <c:lblOffset val="100"/>
        <c:noMultiLvlLbl val="0"/>
      </c:catAx>
      <c:valAx>
        <c:axId val="453762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53744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aseline="0"/>
          </a:pPr>
          <a:endParaRPr lang="gl-E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'XUST. AUTOCONSUMO FOTOVOLTAICA'!$CA$91</c:f>
              <c:strCache>
                <c:ptCount val="1"/>
                <c:pt idx="0">
                  <c:v>Produción</c:v>
                </c:pt>
              </c:strCache>
            </c:strRef>
          </c:tx>
          <c:marker>
            <c:symbol val="none"/>
          </c:marker>
          <c:cat>
            <c:strRef>
              <c:f>'XUST. AUTOCONSUMO FOTOVOLTAICA'!$BZ$92:$BZ$115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FOTOVOLTAICA'!$CA$92:$CA$115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'XUST. AUTOCONSUMO FOTOVOLTAICA'!$CB$91</c:f>
              <c:strCache>
                <c:ptCount val="1"/>
                <c:pt idx="0">
                  <c:v>Consumo d.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FOTOVOLTAICA'!$BZ$92:$BZ$115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FOTOVOLTAICA'!$CB$92:$CB$115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'XUST. AUTOCONSUMO FOTOVOLTAICA'!$CC$91</c:f>
              <c:strCache>
                <c:ptCount val="1"/>
                <c:pt idx="0">
                  <c:v>Consumo d. non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FOTOVOLTAICA'!$BZ$92:$BZ$115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FOTOVOLTAICA'!$CC$92:$CC$115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93792"/>
        <c:axId val="45395328"/>
      </c:lineChart>
      <c:catAx>
        <c:axId val="45393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gl-ES"/>
          </a:p>
        </c:txPr>
        <c:crossAx val="45395328"/>
        <c:crosses val="autoZero"/>
        <c:auto val="1"/>
        <c:lblAlgn val="ctr"/>
        <c:lblOffset val="100"/>
        <c:noMultiLvlLbl val="0"/>
      </c:catAx>
      <c:valAx>
        <c:axId val="453953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53937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aseline="0"/>
          </a:pPr>
          <a:endParaRPr lang="gl-E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'XUST. AUTOCONSUMO FOTOVOLTAICA'!$CF$91</c:f>
              <c:strCache>
                <c:ptCount val="1"/>
                <c:pt idx="0">
                  <c:v>Produción</c:v>
                </c:pt>
              </c:strCache>
            </c:strRef>
          </c:tx>
          <c:marker>
            <c:symbol val="none"/>
          </c:marker>
          <c:cat>
            <c:strRef>
              <c:f>'XUST. AUTOCONSUMO FOTOVOLTAICA'!$CE$92:$CE$115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FOTOVOLTAICA'!$CF$92:$CF$115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'XUST. AUTOCONSUMO FOTOVOLTAICA'!$CG$91</c:f>
              <c:strCache>
                <c:ptCount val="1"/>
                <c:pt idx="0">
                  <c:v>Consumo d.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FOTOVOLTAICA'!$CE$92:$CE$115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FOTOVOLTAICA'!$CG$92:$CG$115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'XUST. AUTOCONSUMO FOTOVOLTAICA'!$CH$91</c:f>
              <c:strCache>
                <c:ptCount val="1"/>
                <c:pt idx="0">
                  <c:v>Consumo d. non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FOTOVOLTAICA'!$CE$92:$CE$115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FOTOVOLTAICA'!$CH$92:$CH$115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13120"/>
        <c:axId val="45414656"/>
      </c:lineChart>
      <c:catAx>
        <c:axId val="45413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gl-ES"/>
          </a:p>
        </c:txPr>
        <c:crossAx val="45414656"/>
        <c:crosses val="autoZero"/>
        <c:auto val="1"/>
        <c:lblAlgn val="ctr"/>
        <c:lblOffset val="100"/>
        <c:noMultiLvlLbl val="0"/>
      </c:catAx>
      <c:valAx>
        <c:axId val="454146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54131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aseline="0"/>
          </a:pPr>
          <a:endParaRPr lang="gl-E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'XUST. AUTOCONSUMO FOTOVOLTAICA'!$CK$91</c:f>
              <c:strCache>
                <c:ptCount val="1"/>
                <c:pt idx="0">
                  <c:v>Produción</c:v>
                </c:pt>
              </c:strCache>
            </c:strRef>
          </c:tx>
          <c:marker>
            <c:symbol val="none"/>
          </c:marker>
          <c:cat>
            <c:strRef>
              <c:f>'XUST. AUTOCONSUMO FOTOVOLTAICA'!$CJ$92:$CJ$115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FOTOVOLTAICA'!$CK$92:$CK$115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'XUST. AUTOCONSUMO FOTOVOLTAICA'!$CL$91</c:f>
              <c:strCache>
                <c:ptCount val="1"/>
                <c:pt idx="0">
                  <c:v>Consumo d.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FOTOVOLTAICA'!$CJ$92:$CJ$115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FOTOVOLTAICA'!$CL$92:$CL$115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'XUST. AUTOCONSUMO FOTOVOLTAICA'!$CM$91</c:f>
              <c:strCache>
                <c:ptCount val="1"/>
                <c:pt idx="0">
                  <c:v>Consumo d. non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FOTOVOLTAICA'!$CJ$92:$CJ$115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FOTOVOLTAICA'!$CM$92:$CM$115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4704"/>
        <c:axId val="45626496"/>
      </c:lineChart>
      <c:catAx>
        <c:axId val="45624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gl-ES"/>
          </a:p>
        </c:txPr>
        <c:crossAx val="45626496"/>
        <c:crosses val="autoZero"/>
        <c:auto val="1"/>
        <c:lblAlgn val="ctr"/>
        <c:lblOffset val="100"/>
        <c:noMultiLvlLbl val="0"/>
      </c:catAx>
      <c:valAx>
        <c:axId val="456264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56247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aseline="0"/>
          </a:pPr>
          <a:endParaRPr lang="gl-E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'XUST. AUTOCONSUMO FOTOVOLTAICA'!$CP$91</c:f>
              <c:strCache>
                <c:ptCount val="1"/>
                <c:pt idx="0">
                  <c:v>Produción</c:v>
                </c:pt>
              </c:strCache>
            </c:strRef>
          </c:tx>
          <c:marker>
            <c:symbol val="none"/>
          </c:marker>
          <c:cat>
            <c:strRef>
              <c:f>'XUST. AUTOCONSUMO FOTOVOLTAICA'!$CO$92:$CO$115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FOTOVOLTAICA'!$CP$92:$CP$115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'XUST. AUTOCONSUMO FOTOVOLTAICA'!$CQ$91</c:f>
              <c:strCache>
                <c:ptCount val="1"/>
                <c:pt idx="0">
                  <c:v>Consumo d.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FOTOVOLTAICA'!$CO$92:$CO$115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FOTOVOLTAICA'!$CQ$92:$CQ$115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'XUST. AUTOCONSUMO FOTOVOLTAICA'!$CR$91</c:f>
              <c:strCache>
                <c:ptCount val="1"/>
                <c:pt idx="0">
                  <c:v>Consumo d. non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FOTOVOLTAICA'!$CO$92:$CO$115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FOTOVOLTAICA'!$CR$92:$CR$115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8128"/>
        <c:axId val="45654016"/>
      </c:lineChart>
      <c:catAx>
        <c:axId val="45648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gl-ES"/>
          </a:p>
        </c:txPr>
        <c:crossAx val="45654016"/>
        <c:crosses val="autoZero"/>
        <c:auto val="1"/>
        <c:lblAlgn val="ctr"/>
        <c:lblOffset val="100"/>
        <c:noMultiLvlLbl val="0"/>
      </c:catAx>
      <c:valAx>
        <c:axId val="456540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56481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aseline="0"/>
          </a:pPr>
          <a:endParaRPr lang="gl-E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RESUMO!$BI$9</c:f>
              <c:strCache>
                <c:ptCount val="1"/>
                <c:pt idx="0">
                  <c:v>kWh/ano</c:v>
                </c:pt>
              </c:strCache>
            </c:strRef>
          </c:tx>
          <c:invertIfNegative val="0"/>
          <c:cat>
            <c:strRef>
              <c:f>RESUMO!$BH$10:$BH$13</c:f>
              <c:strCache>
                <c:ptCount val="4"/>
                <c:pt idx="0">
                  <c:v>Consumo da empresa</c:v>
                </c:pt>
                <c:pt idx="1">
                  <c:v>Aporte da Rede</c:v>
                </c:pt>
                <c:pt idx="2">
                  <c:v>Autoconsumo sen acumulación</c:v>
                </c:pt>
                <c:pt idx="3">
                  <c:v>Autoconsumo con acumulación</c:v>
                </c:pt>
              </c:strCache>
            </c:strRef>
          </c:cat>
          <c:val>
            <c:numRef>
              <c:f>RESUMO!$BI$10:$BI$13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22624"/>
        <c:axId val="45732608"/>
      </c:barChart>
      <c:catAx>
        <c:axId val="457226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gl-ES"/>
          </a:p>
        </c:txPr>
        <c:crossAx val="45732608"/>
        <c:crosses val="autoZero"/>
        <c:auto val="1"/>
        <c:lblAlgn val="ctr"/>
        <c:lblOffset val="100"/>
        <c:noMultiLvlLbl val="0"/>
      </c:catAx>
      <c:valAx>
        <c:axId val="45732608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5722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RESUMO!$CJ$9</c:f>
              <c:strCache>
                <c:ptCount val="1"/>
                <c:pt idx="0">
                  <c:v>kWh/ano</c:v>
                </c:pt>
              </c:strCache>
            </c:strRef>
          </c:tx>
          <c:invertIfNegative val="0"/>
          <c:cat>
            <c:strRef>
              <c:f>RESUMO!$CI$10:$CI$16</c:f>
              <c:strCache>
                <c:ptCount val="7"/>
                <c:pt idx="0">
                  <c:v>Xeración</c:v>
                </c:pt>
                <c:pt idx="2">
                  <c:v>Autoconsumo</c:v>
                </c:pt>
                <c:pt idx="4">
                  <c:v>Acumulación</c:v>
                </c:pt>
                <c:pt idx="6">
                  <c:v>Excesos</c:v>
                </c:pt>
              </c:strCache>
            </c:strRef>
          </c:cat>
          <c:val>
            <c:numRef>
              <c:f>RESUMO!$CJ$10:$CJ$16</c:f>
              <c:numCache>
                <c:formatCode>#,##0</c:formatCode>
                <c:ptCount val="7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91968"/>
        <c:axId val="45893504"/>
      </c:barChart>
      <c:catAx>
        <c:axId val="45891968"/>
        <c:scaling>
          <c:orientation val="minMax"/>
        </c:scaling>
        <c:delete val="0"/>
        <c:axPos val="b"/>
        <c:majorTickMark val="out"/>
        <c:minorTickMark val="none"/>
        <c:tickLblPos val="nextTo"/>
        <c:crossAx val="45893504"/>
        <c:crosses val="autoZero"/>
        <c:auto val="1"/>
        <c:lblAlgn val="ctr"/>
        <c:lblOffset val="100"/>
        <c:noMultiLvlLbl val="0"/>
      </c:catAx>
      <c:valAx>
        <c:axId val="45893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589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CONSUMO!$CK$21</c:f>
              <c:strCache>
                <c:ptCount val="1"/>
              </c:strCache>
            </c:strRef>
          </c:tx>
          <c:marker>
            <c:symbol val="none"/>
          </c:marker>
          <c:cat>
            <c:strRef>
              <c:f>CONSUMO!$CJ$22:$CJ$33</c:f>
              <c:strCache>
                <c:ptCount val="12"/>
                <c:pt idx="0">
                  <c:v>Factura 1</c:v>
                </c:pt>
                <c:pt idx="1">
                  <c:v>Factura 2</c:v>
                </c:pt>
                <c:pt idx="2">
                  <c:v>Factura 3</c:v>
                </c:pt>
                <c:pt idx="3">
                  <c:v>Factura 4</c:v>
                </c:pt>
                <c:pt idx="4">
                  <c:v>Factura 5</c:v>
                </c:pt>
                <c:pt idx="5">
                  <c:v>Factura 6</c:v>
                </c:pt>
                <c:pt idx="6">
                  <c:v>Factura 7</c:v>
                </c:pt>
                <c:pt idx="7">
                  <c:v>Factura 8</c:v>
                </c:pt>
                <c:pt idx="8">
                  <c:v>Factura 9</c:v>
                </c:pt>
                <c:pt idx="9">
                  <c:v>Factura 10</c:v>
                </c:pt>
                <c:pt idx="10">
                  <c:v>Factura 11</c:v>
                </c:pt>
                <c:pt idx="11">
                  <c:v>Factura 12</c:v>
                </c:pt>
              </c:strCache>
            </c:strRef>
          </c:cat>
          <c:val>
            <c:numRef>
              <c:f>CONSUMO!$CK$22:$CK$33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81280"/>
        <c:axId val="105683584"/>
      </c:lineChart>
      <c:catAx>
        <c:axId val="105681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5683584"/>
        <c:crosses val="autoZero"/>
        <c:auto val="1"/>
        <c:lblAlgn val="ctr"/>
        <c:lblOffset val="100"/>
        <c:noMultiLvlLbl val="0"/>
      </c:catAx>
      <c:valAx>
        <c:axId val="10568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68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622824688744146E-2"/>
          <c:y val="3.9266216717479978E-2"/>
          <c:w val="0.9523056630411677"/>
          <c:h val="0.7838297329600965"/>
        </c:manualLayout>
      </c:layout>
      <c:lineChart>
        <c:grouping val="standard"/>
        <c:varyColors val="0"/>
        <c:ser>
          <c:idx val="0"/>
          <c:order val="0"/>
          <c:tx>
            <c:strRef>
              <c:f>'XUST. AUTOCONSUMO FOTOVOLTAICA'!$AM$91</c:f>
              <c:strCache>
                <c:ptCount val="1"/>
                <c:pt idx="0">
                  <c:v>Produción</c:v>
                </c:pt>
              </c:strCache>
            </c:strRef>
          </c:tx>
          <c:marker>
            <c:symbol val="none"/>
          </c:marker>
          <c:cat>
            <c:strRef>
              <c:f>'XUST. AUTOCONSUMO FOTOVOLTAICA'!$AL$92:$AL$115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FOTOVOLTAICA'!$AM$92:$AM$115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'XUST. AUTOCONSUMO FOTOVOLTAICA'!$AN$91</c:f>
              <c:strCache>
                <c:ptCount val="1"/>
                <c:pt idx="0">
                  <c:v>Consumo d.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FOTOVOLTAICA'!$AL$92:$AL$115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FOTOVOLTAICA'!$AN$92:$AN$115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'XUST. AUTOCONSUMO FOTOVOLTAICA'!$AO$91</c:f>
              <c:strCache>
                <c:ptCount val="1"/>
                <c:pt idx="0">
                  <c:v>Consumo d. non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FOTOVOLTAICA'!$AL$92:$AL$115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FOTOVOLTAICA'!$AO$92:$AO$115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57760"/>
        <c:axId val="129614208"/>
      </c:lineChart>
      <c:catAx>
        <c:axId val="1251577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gl-ES"/>
          </a:p>
        </c:txPr>
        <c:crossAx val="129614208"/>
        <c:crosses val="autoZero"/>
        <c:auto val="1"/>
        <c:lblAlgn val="ctr"/>
        <c:lblOffset val="100"/>
        <c:noMultiLvlLbl val="0"/>
      </c:catAx>
      <c:valAx>
        <c:axId val="1296142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51577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aseline="0"/>
          </a:pPr>
          <a:endParaRPr lang="gl-E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'XUST. AUTOCONSUMO FOTOVOLTAICA'!$AR$91</c:f>
              <c:strCache>
                <c:ptCount val="1"/>
                <c:pt idx="0">
                  <c:v>Produción</c:v>
                </c:pt>
              </c:strCache>
            </c:strRef>
          </c:tx>
          <c:marker>
            <c:symbol val="none"/>
          </c:marker>
          <c:cat>
            <c:strRef>
              <c:f>'XUST. AUTOCONSUMO FOTOVOLTAICA'!$AQ$92:$AQ$115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FOTOVOLTAICA'!$AR$92:$AR$115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'XUST. AUTOCONSUMO FOTOVOLTAICA'!$AS$91</c:f>
              <c:strCache>
                <c:ptCount val="1"/>
                <c:pt idx="0">
                  <c:v>Consumo d.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FOTOVOLTAICA'!$AQ$92:$AQ$115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FOTOVOLTAICA'!$AS$92:$AS$115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'XUST. AUTOCONSUMO FOTOVOLTAICA'!$AT$91</c:f>
              <c:strCache>
                <c:ptCount val="1"/>
                <c:pt idx="0">
                  <c:v>Consumo d. non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FOTOVOLTAICA'!$AQ$92:$AQ$115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FOTOVOLTAICA'!$AT$92:$AT$115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41120"/>
        <c:axId val="232031360"/>
      </c:lineChart>
      <c:catAx>
        <c:axId val="175941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gl-ES"/>
          </a:p>
        </c:txPr>
        <c:crossAx val="232031360"/>
        <c:crosses val="autoZero"/>
        <c:auto val="1"/>
        <c:lblAlgn val="ctr"/>
        <c:lblOffset val="100"/>
        <c:noMultiLvlLbl val="0"/>
      </c:catAx>
      <c:valAx>
        <c:axId val="2320313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59411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aseline="0"/>
          </a:pPr>
          <a:endParaRPr lang="gl-E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'XUST. AUTOCONSUMO FOTOVOLTAICA'!$AW$91</c:f>
              <c:strCache>
                <c:ptCount val="1"/>
                <c:pt idx="0">
                  <c:v>Produción</c:v>
                </c:pt>
              </c:strCache>
            </c:strRef>
          </c:tx>
          <c:marker>
            <c:symbol val="none"/>
          </c:marker>
          <c:cat>
            <c:strRef>
              <c:f>'XUST. AUTOCONSUMO FOTOVOLTAICA'!$AV$92:$AV$115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FOTOVOLTAICA'!$AW$92:$AW$115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'XUST. AUTOCONSUMO FOTOVOLTAICA'!$AX$91</c:f>
              <c:strCache>
                <c:ptCount val="1"/>
                <c:pt idx="0">
                  <c:v>Consumo d.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FOTOVOLTAICA'!$AV$92:$AV$115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FOTOVOLTAICA'!$AX$92:$AX$115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'XUST. AUTOCONSUMO FOTOVOLTAICA'!$AY$91</c:f>
              <c:strCache>
                <c:ptCount val="1"/>
                <c:pt idx="0">
                  <c:v>Consumo d. non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FOTOVOLTAICA'!$AV$92:$AV$115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FOTOVOLTAICA'!$AY$92:$AY$115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905856"/>
        <c:axId val="380874752"/>
      </c:lineChart>
      <c:catAx>
        <c:axId val="332905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gl-ES"/>
          </a:p>
        </c:txPr>
        <c:crossAx val="380874752"/>
        <c:crosses val="autoZero"/>
        <c:auto val="1"/>
        <c:lblAlgn val="ctr"/>
        <c:lblOffset val="100"/>
        <c:noMultiLvlLbl val="0"/>
      </c:catAx>
      <c:valAx>
        <c:axId val="3808747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329058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aseline="0"/>
          </a:pPr>
          <a:endParaRPr lang="gl-E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'XUST. AUTOCONSUMO FOTOVOLTAICA'!$BB$91</c:f>
              <c:strCache>
                <c:ptCount val="1"/>
                <c:pt idx="0">
                  <c:v>Produción</c:v>
                </c:pt>
              </c:strCache>
            </c:strRef>
          </c:tx>
          <c:marker>
            <c:symbol val="none"/>
          </c:marker>
          <c:cat>
            <c:strRef>
              <c:f>'XUST. AUTOCONSUMO FOTOVOLTAICA'!$BA$92:$BA$115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FOTOVOLTAICA'!$BB$92:$BB$115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'XUST. AUTOCONSUMO FOTOVOLTAICA'!$BC$91</c:f>
              <c:strCache>
                <c:ptCount val="1"/>
                <c:pt idx="0">
                  <c:v>Consumo d.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FOTOVOLTAICA'!$BA$92:$BA$115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FOTOVOLTAICA'!$BC$92:$BC$115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'XUST. AUTOCONSUMO FOTOVOLTAICA'!$BD$91</c:f>
              <c:strCache>
                <c:ptCount val="1"/>
                <c:pt idx="0">
                  <c:v>Consumo d. non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FOTOVOLTAICA'!$BA$92:$BA$115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FOTOVOLTAICA'!$BD$92:$BD$115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52608"/>
        <c:axId val="45254144"/>
      </c:lineChart>
      <c:catAx>
        <c:axId val="45252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gl-ES"/>
          </a:p>
        </c:txPr>
        <c:crossAx val="45254144"/>
        <c:crosses val="autoZero"/>
        <c:auto val="1"/>
        <c:lblAlgn val="ctr"/>
        <c:lblOffset val="100"/>
        <c:noMultiLvlLbl val="0"/>
      </c:catAx>
      <c:valAx>
        <c:axId val="452541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52526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aseline="0"/>
          </a:pPr>
          <a:endParaRPr lang="gl-E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'XUST. AUTOCONSUMO FOTOVOLTAICA'!$BG$91</c:f>
              <c:strCache>
                <c:ptCount val="1"/>
                <c:pt idx="0">
                  <c:v>Produción</c:v>
                </c:pt>
              </c:strCache>
            </c:strRef>
          </c:tx>
          <c:marker>
            <c:symbol val="none"/>
          </c:marker>
          <c:cat>
            <c:strRef>
              <c:f>'XUST. AUTOCONSUMO FOTOVOLTAICA'!$BF$92:$BF$115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FOTOVOLTAICA'!$BG$92:$BG$115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'XUST. AUTOCONSUMO FOTOVOLTAICA'!$BH$91</c:f>
              <c:strCache>
                <c:ptCount val="1"/>
                <c:pt idx="0">
                  <c:v>Consumo d.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FOTOVOLTAICA'!$BF$92:$BF$115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FOTOVOLTAICA'!$BH$92:$BH$115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'XUST. AUTOCONSUMO FOTOVOLTAICA'!$BI$91</c:f>
              <c:strCache>
                <c:ptCount val="1"/>
                <c:pt idx="0">
                  <c:v>Consumo d. non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FOTOVOLTAICA'!$BF$92:$BF$115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FOTOVOLTAICA'!$BI$92:$BI$115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67584"/>
        <c:axId val="45269376"/>
      </c:lineChart>
      <c:catAx>
        <c:axId val="45267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gl-ES"/>
          </a:p>
        </c:txPr>
        <c:crossAx val="45269376"/>
        <c:crosses val="autoZero"/>
        <c:auto val="1"/>
        <c:lblAlgn val="ctr"/>
        <c:lblOffset val="100"/>
        <c:noMultiLvlLbl val="0"/>
      </c:catAx>
      <c:valAx>
        <c:axId val="452693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52675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aseline="0"/>
          </a:pPr>
          <a:endParaRPr lang="gl-E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'XUST. AUTOCONSUMO FOTOVOLTAICA'!$BL$91</c:f>
              <c:strCache>
                <c:ptCount val="1"/>
                <c:pt idx="0">
                  <c:v>Produción</c:v>
                </c:pt>
              </c:strCache>
            </c:strRef>
          </c:tx>
          <c:marker>
            <c:symbol val="none"/>
          </c:marker>
          <c:cat>
            <c:strRef>
              <c:f>'XUST. AUTOCONSUMO FOTOVOLTAICA'!$BK$92:$BK$115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FOTOVOLTAICA'!$BL$92:$BL$115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'XUST. AUTOCONSUMO FOTOVOLTAICA'!$BM$91</c:f>
              <c:strCache>
                <c:ptCount val="1"/>
                <c:pt idx="0">
                  <c:v>Consumo d.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FOTOVOLTAICA'!$BK$92:$BK$115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FOTOVOLTAICA'!$BM$92:$BM$115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'XUST. AUTOCONSUMO FOTOVOLTAICA'!$BN$91</c:f>
              <c:strCache>
                <c:ptCount val="1"/>
                <c:pt idx="0">
                  <c:v>Consumo d. non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FOTOVOLTAICA'!$BK$92:$BK$115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FOTOVOLTAICA'!$BN$92:$BN$115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52448"/>
        <c:axId val="45353984"/>
      </c:lineChart>
      <c:catAx>
        <c:axId val="45352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gl-ES"/>
          </a:p>
        </c:txPr>
        <c:crossAx val="45353984"/>
        <c:crosses val="autoZero"/>
        <c:auto val="1"/>
        <c:lblAlgn val="ctr"/>
        <c:lblOffset val="100"/>
        <c:noMultiLvlLbl val="0"/>
      </c:catAx>
      <c:valAx>
        <c:axId val="45353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53524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aseline="0"/>
          </a:pPr>
          <a:endParaRPr lang="gl-E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'XUST. AUTOCONSUMO FOTOVOLTAICA'!$BQ$91</c:f>
              <c:strCache>
                <c:ptCount val="1"/>
                <c:pt idx="0">
                  <c:v>Produción</c:v>
                </c:pt>
              </c:strCache>
            </c:strRef>
          </c:tx>
          <c:marker>
            <c:symbol val="none"/>
          </c:marker>
          <c:cat>
            <c:strRef>
              <c:f>'XUST. AUTOCONSUMO FOTOVOLTAICA'!$BP$92:$BP$115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FOTOVOLTAICA'!$BQ$92:$BQ$115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'XUST. AUTOCONSUMO FOTOVOLTAICA'!$BR$91</c:f>
              <c:strCache>
                <c:ptCount val="1"/>
                <c:pt idx="0">
                  <c:v>Consumo d.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FOTOVOLTAICA'!$BP$92:$BP$115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FOTOVOLTAICA'!$BR$92:$BR$115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'XUST. AUTOCONSUMO FOTOVOLTAICA'!$BS$91</c:f>
              <c:strCache>
                <c:ptCount val="1"/>
                <c:pt idx="0">
                  <c:v>Consumo d. non laborable</c:v>
                </c:pt>
              </c:strCache>
            </c:strRef>
          </c:tx>
          <c:marker>
            <c:symbol val="none"/>
          </c:marker>
          <c:cat>
            <c:strRef>
              <c:f>'XUST. AUTOCONSUMO FOTOVOLTAICA'!$BP$92:$BP$115</c:f>
              <c:strCache>
                <c:ptCount val="24"/>
                <c:pt idx="0">
                  <c:v>01:00</c:v>
                </c:pt>
                <c:pt idx="1">
                  <c:v>02:00</c:v>
                </c:pt>
                <c:pt idx="2">
                  <c:v>03:00</c:v>
                </c:pt>
                <c:pt idx="3">
                  <c:v>04:00</c:v>
                </c:pt>
                <c:pt idx="4">
                  <c:v>05:00</c:v>
                </c:pt>
                <c:pt idx="5">
                  <c:v>06:00</c:v>
                </c:pt>
                <c:pt idx="6">
                  <c:v>07:00</c:v>
                </c:pt>
                <c:pt idx="7">
                  <c:v>08:00</c:v>
                </c:pt>
                <c:pt idx="8">
                  <c:v>09:00</c:v>
                </c:pt>
                <c:pt idx="9">
                  <c:v>10:00</c:v>
                </c:pt>
                <c:pt idx="10">
                  <c:v>11:00</c:v>
                </c:pt>
                <c:pt idx="11">
                  <c:v>12:00</c:v>
                </c:pt>
                <c:pt idx="12">
                  <c:v>13:00</c:v>
                </c:pt>
                <c:pt idx="13">
                  <c:v>14:00</c:v>
                </c:pt>
                <c:pt idx="14">
                  <c:v>15:00</c:v>
                </c:pt>
                <c:pt idx="15">
                  <c:v>16:00</c:v>
                </c:pt>
                <c:pt idx="16">
                  <c:v>17:00</c:v>
                </c:pt>
                <c:pt idx="17">
                  <c:v>18:00</c:v>
                </c:pt>
                <c:pt idx="18">
                  <c:v>19:00</c:v>
                </c:pt>
                <c:pt idx="19">
                  <c:v>20:00</c:v>
                </c:pt>
                <c:pt idx="20">
                  <c:v>21:00</c:v>
                </c:pt>
                <c:pt idx="21">
                  <c:v>22:00</c:v>
                </c:pt>
                <c:pt idx="22">
                  <c:v>23:00</c:v>
                </c:pt>
                <c:pt idx="23">
                  <c:v>24:00</c:v>
                </c:pt>
              </c:strCache>
            </c:strRef>
          </c:cat>
          <c:val>
            <c:numRef>
              <c:f>'XUST. AUTOCONSUMO FOTOVOLTAICA'!$BS$92:$BS$115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63584"/>
        <c:axId val="45365120"/>
      </c:lineChart>
      <c:catAx>
        <c:axId val="45363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gl-ES"/>
          </a:p>
        </c:txPr>
        <c:crossAx val="45365120"/>
        <c:crosses val="autoZero"/>
        <c:auto val="1"/>
        <c:lblAlgn val="ctr"/>
        <c:lblOffset val="100"/>
        <c:noMultiLvlLbl val="0"/>
      </c:catAx>
      <c:valAx>
        <c:axId val="453651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53635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aseline="0"/>
          </a:pPr>
          <a:endParaRPr lang="gl-E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209550</xdr:rowOff>
    </xdr:from>
    <xdr:to>
      <xdr:col>10</xdr:col>
      <xdr:colOff>85725</xdr:colOff>
      <xdr:row>3</xdr:row>
      <xdr:rowOff>219075</xdr:rowOff>
    </xdr:to>
    <xdr:pic>
      <xdr:nvPicPr>
        <xdr:cNvPr id="10" name="Imagen 8" descr="XUNTA-2-Inst-Enerxetico-positi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38150"/>
          <a:ext cx="13144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14968</xdr:colOff>
      <xdr:row>2</xdr:row>
      <xdr:rowOff>34017</xdr:rowOff>
    </xdr:from>
    <xdr:to>
      <xdr:col>116</xdr:col>
      <xdr:colOff>0</xdr:colOff>
      <xdr:row>18</xdr:row>
      <xdr:rowOff>176892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86</xdr:col>
      <xdr:colOff>17688</xdr:colOff>
      <xdr:row>20</xdr:row>
      <xdr:rowOff>43542</xdr:rowOff>
    </xdr:from>
    <xdr:to>
      <xdr:col>116</xdr:col>
      <xdr:colOff>1</xdr:colOff>
      <xdr:row>36</xdr:row>
      <xdr:rowOff>149677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9525</xdr:rowOff>
    </xdr:from>
    <xdr:to>
      <xdr:col>30</xdr:col>
      <xdr:colOff>257175</xdr:colOff>
      <xdr:row>12</xdr:row>
      <xdr:rowOff>161925</xdr:rowOff>
    </xdr:to>
    <xdr:graphicFrame macro="">
      <xdr:nvGraphicFramePr>
        <xdr:cNvPr id="30" name="2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</xdr:colOff>
      <xdr:row>13</xdr:row>
      <xdr:rowOff>9524</xdr:rowOff>
    </xdr:from>
    <xdr:to>
      <xdr:col>30</xdr:col>
      <xdr:colOff>266699</xdr:colOff>
      <xdr:row>25</xdr:row>
      <xdr:rowOff>171449</xdr:rowOff>
    </xdr:to>
    <xdr:graphicFrame macro="">
      <xdr:nvGraphicFramePr>
        <xdr:cNvPr id="31" name="3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266699</xdr:colOff>
      <xdr:row>26</xdr:row>
      <xdr:rowOff>19050</xdr:rowOff>
    </xdr:from>
    <xdr:to>
      <xdr:col>30</xdr:col>
      <xdr:colOff>266699</xdr:colOff>
      <xdr:row>38</xdr:row>
      <xdr:rowOff>161926</xdr:rowOff>
    </xdr:to>
    <xdr:graphicFrame macro="">
      <xdr:nvGraphicFramePr>
        <xdr:cNvPr id="32" name="3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266699</xdr:colOff>
      <xdr:row>39</xdr:row>
      <xdr:rowOff>19051</xdr:rowOff>
    </xdr:from>
    <xdr:to>
      <xdr:col>30</xdr:col>
      <xdr:colOff>266699</xdr:colOff>
      <xdr:row>51</xdr:row>
      <xdr:rowOff>171451</xdr:rowOff>
    </xdr:to>
    <xdr:graphicFrame macro="">
      <xdr:nvGraphicFramePr>
        <xdr:cNvPr id="33" name="3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1680</xdr:colOff>
      <xdr:row>52</xdr:row>
      <xdr:rowOff>28575</xdr:rowOff>
    </xdr:from>
    <xdr:to>
      <xdr:col>30</xdr:col>
      <xdr:colOff>276224</xdr:colOff>
      <xdr:row>64</xdr:row>
      <xdr:rowOff>171450</xdr:rowOff>
    </xdr:to>
    <xdr:graphicFrame macro="">
      <xdr:nvGraphicFramePr>
        <xdr:cNvPr id="34" name="3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262497</xdr:colOff>
      <xdr:row>65</xdr:row>
      <xdr:rowOff>28575</xdr:rowOff>
    </xdr:from>
    <xdr:to>
      <xdr:col>30</xdr:col>
      <xdr:colOff>285750</xdr:colOff>
      <xdr:row>77</xdr:row>
      <xdr:rowOff>171451</xdr:rowOff>
    </xdr:to>
    <xdr:graphicFrame macro="">
      <xdr:nvGraphicFramePr>
        <xdr:cNvPr id="35" name="3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265624</xdr:colOff>
      <xdr:row>0</xdr:row>
      <xdr:rowOff>9527</xdr:rowOff>
    </xdr:from>
    <xdr:to>
      <xdr:col>59</xdr:col>
      <xdr:colOff>247651</xdr:colOff>
      <xdr:row>12</xdr:row>
      <xdr:rowOff>171451</xdr:rowOff>
    </xdr:to>
    <xdr:graphicFrame macro="">
      <xdr:nvGraphicFramePr>
        <xdr:cNvPr id="36" name="3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262089</xdr:colOff>
      <xdr:row>13</xdr:row>
      <xdr:rowOff>28575</xdr:rowOff>
    </xdr:from>
    <xdr:to>
      <xdr:col>59</xdr:col>
      <xdr:colOff>247650</xdr:colOff>
      <xdr:row>25</xdr:row>
      <xdr:rowOff>152400</xdr:rowOff>
    </xdr:to>
    <xdr:graphicFrame macro="">
      <xdr:nvGraphicFramePr>
        <xdr:cNvPr id="37" name="3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34</xdr:col>
      <xdr:colOff>5130</xdr:colOff>
      <xdr:row>26</xdr:row>
      <xdr:rowOff>28575</xdr:rowOff>
    </xdr:from>
    <xdr:to>
      <xdr:col>59</xdr:col>
      <xdr:colOff>247650</xdr:colOff>
      <xdr:row>38</xdr:row>
      <xdr:rowOff>152400</xdr:rowOff>
    </xdr:to>
    <xdr:graphicFrame macro="">
      <xdr:nvGraphicFramePr>
        <xdr:cNvPr id="38" name="3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34</xdr:col>
      <xdr:colOff>14955</xdr:colOff>
      <xdr:row>39</xdr:row>
      <xdr:rowOff>38100</xdr:rowOff>
    </xdr:from>
    <xdr:to>
      <xdr:col>59</xdr:col>
      <xdr:colOff>257175</xdr:colOff>
      <xdr:row>51</xdr:row>
      <xdr:rowOff>161925</xdr:rowOff>
    </xdr:to>
    <xdr:graphicFrame macro="">
      <xdr:nvGraphicFramePr>
        <xdr:cNvPr id="39" name="3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34</xdr:col>
      <xdr:colOff>28574</xdr:colOff>
      <xdr:row>52</xdr:row>
      <xdr:rowOff>47625</xdr:rowOff>
    </xdr:from>
    <xdr:to>
      <xdr:col>59</xdr:col>
      <xdr:colOff>266700</xdr:colOff>
      <xdr:row>64</xdr:row>
      <xdr:rowOff>171450</xdr:rowOff>
    </xdr:to>
    <xdr:graphicFrame macro="">
      <xdr:nvGraphicFramePr>
        <xdr:cNvPr id="40" name="3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34</xdr:col>
      <xdr:colOff>30296</xdr:colOff>
      <xdr:row>65</xdr:row>
      <xdr:rowOff>47625</xdr:rowOff>
    </xdr:from>
    <xdr:to>
      <xdr:col>59</xdr:col>
      <xdr:colOff>285750</xdr:colOff>
      <xdr:row>77</xdr:row>
      <xdr:rowOff>152400</xdr:rowOff>
    </xdr:to>
    <xdr:graphicFrame macro="">
      <xdr:nvGraphicFramePr>
        <xdr:cNvPr id="41" name="4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</xdr:colOff>
      <xdr:row>6</xdr:row>
      <xdr:rowOff>28574</xdr:rowOff>
    </xdr:from>
    <xdr:to>
      <xdr:col>80</xdr:col>
      <xdr:colOff>57150</xdr:colOff>
      <xdr:row>19</xdr:row>
      <xdr:rowOff>190499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80</xdr:col>
      <xdr:colOff>85725</xdr:colOff>
      <xdr:row>6</xdr:row>
      <xdr:rowOff>47625</xdr:rowOff>
    </xdr:from>
    <xdr:to>
      <xdr:col>107</xdr:col>
      <xdr:colOff>0</xdr:colOff>
      <xdr:row>19</xdr:row>
      <xdr:rowOff>200025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A496"/>
  <sheetViews>
    <sheetView tabSelected="1" zoomScaleNormal="100" zoomScaleSheetLayoutView="70" workbookViewId="0">
      <selection activeCell="AU23" sqref="AU23:BA23"/>
    </sheetView>
  </sheetViews>
  <sheetFormatPr baseColWidth="10" defaultColWidth="2.7109375" defaultRowHeight="18" customHeight="1" x14ac:dyDescent="0.25"/>
  <cols>
    <col min="1" max="1" width="1.140625" style="10" customWidth="1"/>
    <col min="2" max="53" width="2.7109375" style="10"/>
    <col min="54" max="54" width="1" style="10" customWidth="1"/>
    <col min="55" max="16384" width="2.7109375" style="10"/>
  </cols>
  <sheetData>
    <row r="7" spans="2:53" ht="18" customHeight="1" x14ac:dyDescent="0.35">
      <c r="R7" s="129" t="s">
        <v>704</v>
      </c>
      <c r="U7" s="129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</row>
    <row r="8" spans="2:53" ht="18" customHeight="1" x14ac:dyDescent="0.35">
      <c r="X8" s="149" t="s">
        <v>739</v>
      </c>
      <c r="Y8" s="130"/>
      <c r="Z8" s="130"/>
      <c r="AA8" s="130"/>
      <c r="AB8" s="130"/>
      <c r="AC8" s="130"/>
      <c r="AD8" s="130"/>
      <c r="AE8" s="130"/>
    </row>
    <row r="9" spans="2:53" ht="18" customHeight="1" thickBot="1" x14ac:dyDescent="0.3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</row>
    <row r="10" spans="2:53" s="4" customFormat="1" ht="18" customHeight="1" x14ac:dyDescent="0.25">
      <c r="Y10" s="127"/>
      <c r="Z10" s="127"/>
      <c r="AA10" s="127"/>
      <c r="AB10" s="127"/>
    </row>
    <row r="11" spans="2:53" s="4" customFormat="1" ht="18" customHeight="1" thickBot="1" x14ac:dyDescent="0.4">
      <c r="AE11" s="131" t="s">
        <v>709</v>
      </c>
      <c r="AF11" s="159"/>
      <c r="AG11" s="159"/>
      <c r="AH11" s="159"/>
    </row>
    <row r="12" spans="2:53" s="4" customFormat="1" ht="18" customHeight="1" x14ac:dyDescent="0.25">
      <c r="B12" s="151" t="s">
        <v>705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</row>
    <row r="14" spans="2:53" s="5" customFormat="1" ht="18" customHeight="1" x14ac:dyDescent="0.25"/>
    <row r="15" spans="2:53" s="5" customFormat="1" ht="18" customHeight="1" thickBot="1" x14ac:dyDescent="0.3"/>
    <row r="16" spans="2:53" s="5" customFormat="1" ht="18" customHeight="1" x14ac:dyDescent="0.25">
      <c r="B16" s="152" t="s">
        <v>554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4"/>
    </row>
    <row r="17" spans="2:53" s="5" customFormat="1" ht="18" customHeight="1" thickBot="1" x14ac:dyDescent="0.3">
      <c r="B17" s="155" t="s">
        <v>0</v>
      </c>
      <c r="C17" s="156"/>
      <c r="D17" s="156"/>
      <c r="E17" s="156"/>
      <c r="F17" s="156"/>
      <c r="G17" s="156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6" t="s">
        <v>1</v>
      </c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7"/>
      <c r="BA17" s="158"/>
    </row>
    <row r="18" spans="2:53" s="5" customFormat="1" ht="18" customHeight="1" x14ac:dyDescent="0.25">
      <c r="B18" s="152" t="s">
        <v>555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4"/>
    </row>
    <row r="19" spans="2:53" s="5" customFormat="1" ht="18" customHeight="1" x14ac:dyDescent="0.25">
      <c r="B19" s="168" t="s">
        <v>556</v>
      </c>
      <c r="C19" s="160"/>
      <c r="D19" s="160"/>
      <c r="E19" s="160"/>
      <c r="F19" s="160"/>
      <c r="G19" s="160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2"/>
    </row>
    <row r="20" spans="2:53" s="5" customFormat="1" ht="18" customHeight="1" x14ac:dyDescent="0.25">
      <c r="B20" s="168" t="s">
        <v>2</v>
      </c>
      <c r="C20" s="160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0" t="s">
        <v>557</v>
      </c>
      <c r="O20" s="160"/>
      <c r="P20" s="160"/>
      <c r="Q20" s="160"/>
      <c r="R20" s="160"/>
      <c r="S20" s="160"/>
      <c r="T20" s="161"/>
      <c r="U20" s="161"/>
      <c r="V20" s="161"/>
      <c r="W20" s="161"/>
      <c r="X20" s="161"/>
      <c r="Y20" s="161"/>
      <c r="Z20" s="161"/>
      <c r="AA20" s="160" t="s">
        <v>5</v>
      </c>
      <c r="AB20" s="160"/>
      <c r="AC20" s="160"/>
      <c r="AD20" s="160"/>
      <c r="AE20" s="161"/>
      <c r="AF20" s="161"/>
      <c r="AG20" s="161"/>
      <c r="AH20" s="161"/>
      <c r="AI20" s="161"/>
      <c r="AJ20" s="160" t="s">
        <v>6</v>
      </c>
      <c r="AK20" s="160"/>
      <c r="AL20" s="160"/>
      <c r="AM20" s="160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</row>
    <row r="21" spans="2:53" s="5" customFormat="1" ht="18" customHeight="1" thickBot="1" x14ac:dyDescent="0.3">
      <c r="B21" s="183" t="s">
        <v>716</v>
      </c>
      <c r="C21" s="184"/>
      <c r="D21" s="184"/>
      <c r="E21" s="184"/>
      <c r="F21" s="184"/>
      <c r="G21" s="184"/>
      <c r="H21" s="184"/>
      <c r="I21" s="184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2"/>
    </row>
    <row r="22" spans="2:53" s="5" customFormat="1" ht="18" customHeight="1" x14ac:dyDescent="0.25">
      <c r="B22" s="172" t="s">
        <v>558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69" t="s">
        <v>706</v>
      </c>
      <c r="AN22" s="170"/>
      <c r="AO22" s="170"/>
      <c r="AP22" s="170"/>
      <c r="AQ22" s="170"/>
      <c r="AR22" s="170"/>
      <c r="AS22" s="170"/>
      <c r="AT22" s="171"/>
      <c r="AU22" s="169" t="s">
        <v>706</v>
      </c>
      <c r="AV22" s="170"/>
      <c r="AW22" s="170"/>
      <c r="AX22" s="170"/>
      <c r="AY22" s="170"/>
      <c r="AZ22" s="170"/>
      <c r="BA22" s="177"/>
    </row>
    <row r="23" spans="2:53" s="5" customFormat="1" ht="18" customHeight="1" thickBot="1" x14ac:dyDescent="0.3">
      <c r="B23" s="176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3" t="s">
        <v>730</v>
      </c>
      <c r="AN23" s="174"/>
      <c r="AO23" s="174"/>
      <c r="AP23" s="174"/>
      <c r="AQ23" s="174"/>
      <c r="AR23" s="174"/>
      <c r="AS23" s="174"/>
      <c r="AT23" s="175"/>
      <c r="AU23" s="178" t="s">
        <v>707</v>
      </c>
      <c r="AV23" s="179"/>
      <c r="AW23" s="179"/>
      <c r="AX23" s="179"/>
      <c r="AY23" s="179"/>
      <c r="AZ23" s="179"/>
      <c r="BA23" s="180"/>
    </row>
    <row r="24" spans="2:53" s="5" customFormat="1" ht="18" customHeight="1" x14ac:dyDescent="0.25">
      <c r="B24" s="165" t="s">
        <v>710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7"/>
    </row>
    <row r="25" spans="2:53" s="5" customFormat="1" ht="18" customHeight="1" thickBot="1" x14ac:dyDescent="0.3">
      <c r="B25" s="155" t="s">
        <v>7</v>
      </c>
      <c r="C25" s="156"/>
      <c r="D25" s="156"/>
      <c r="E25" s="156"/>
      <c r="F25" s="156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6" t="s">
        <v>711</v>
      </c>
      <c r="R25" s="156"/>
      <c r="S25" s="156"/>
      <c r="T25" s="156"/>
      <c r="U25" s="156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6" t="s">
        <v>8</v>
      </c>
      <c r="AG25" s="156"/>
      <c r="AH25" s="156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8"/>
    </row>
    <row r="26" spans="2:53" s="5" customFormat="1" ht="18" customHeight="1" x14ac:dyDescent="0.25"/>
    <row r="27" spans="2:53" s="5" customFormat="1" ht="18" customHeight="1" x14ac:dyDescent="0.25">
      <c r="B27" s="163" t="s">
        <v>717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</row>
    <row r="28" spans="2:53" s="5" customFormat="1" ht="18" customHeight="1" x14ac:dyDescent="0.25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2:53" s="5" customFormat="1" ht="18" customHeight="1" x14ac:dyDescent="0.25">
      <c r="B29" s="164" t="s">
        <v>725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</row>
    <row r="30" spans="2:53" s="5" customFormat="1" ht="18" customHeight="1" x14ac:dyDescent="0.25">
      <c r="B30" s="164" t="s">
        <v>9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</row>
    <row r="31" spans="2:53" s="5" customFormat="1" ht="18" customHeight="1" x14ac:dyDescent="0.25"/>
    <row r="32" spans="2:53" s="5" customFormat="1" ht="18" customHeight="1" x14ac:dyDescent="0.25"/>
    <row r="33" s="5" customFormat="1" ht="18" customHeight="1" x14ac:dyDescent="0.25"/>
    <row r="34" s="5" customFormat="1" ht="18" customHeight="1" x14ac:dyDescent="0.25"/>
    <row r="35" s="5" customFormat="1" ht="18" customHeight="1" x14ac:dyDescent="0.25"/>
    <row r="36" s="5" customFormat="1" ht="18" customHeight="1" x14ac:dyDescent="0.25"/>
    <row r="37" s="5" customFormat="1" ht="18" customHeight="1" x14ac:dyDescent="0.25"/>
    <row r="38" s="5" customFormat="1" ht="18" customHeight="1" x14ac:dyDescent="0.25"/>
    <row r="39" s="5" customFormat="1" ht="18" customHeight="1" x14ac:dyDescent="0.25"/>
    <row r="40" s="5" customFormat="1" ht="18" customHeight="1" x14ac:dyDescent="0.25"/>
    <row r="41" s="5" customFormat="1" ht="18" customHeight="1" x14ac:dyDescent="0.25"/>
    <row r="42" s="5" customFormat="1" ht="18" customHeight="1" x14ac:dyDescent="0.25"/>
    <row r="43" s="5" customFormat="1" ht="18" customHeight="1" x14ac:dyDescent="0.25"/>
    <row r="44" s="5" customFormat="1" ht="18" customHeight="1" x14ac:dyDescent="0.25"/>
    <row r="45" s="5" customFormat="1" ht="18" customHeight="1" x14ac:dyDescent="0.25"/>
    <row r="46" s="5" customFormat="1" ht="18" customHeight="1" x14ac:dyDescent="0.25"/>
    <row r="47" s="5" customFormat="1" ht="18" customHeight="1" x14ac:dyDescent="0.25"/>
    <row r="48" s="5" customFormat="1" ht="18" customHeight="1" x14ac:dyDescent="0.25"/>
    <row r="49" s="5" customFormat="1" ht="18" customHeight="1" x14ac:dyDescent="0.25"/>
    <row r="50" s="5" customFormat="1" ht="18" customHeight="1" x14ac:dyDescent="0.25"/>
    <row r="51" s="5" customFormat="1" ht="18" customHeight="1" x14ac:dyDescent="0.25"/>
    <row r="52" s="5" customFormat="1" ht="18" customHeight="1" x14ac:dyDescent="0.25"/>
    <row r="53" s="5" customFormat="1" ht="18" customHeight="1" x14ac:dyDescent="0.25"/>
    <row r="54" s="5" customFormat="1" ht="18" customHeight="1" x14ac:dyDescent="0.25"/>
    <row r="55" s="5" customFormat="1" ht="18" customHeight="1" x14ac:dyDescent="0.25"/>
    <row r="56" s="5" customFormat="1" ht="18" customHeight="1" x14ac:dyDescent="0.25"/>
    <row r="57" s="5" customFormat="1" ht="18" customHeight="1" x14ac:dyDescent="0.25"/>
    <row r="58" s="5" customFormat="1" ht="18" customHeight="1" x14ac:dyDescent="0.25"/>
    <row r="59" s="5" customFormat="1" ht="18" customHeight="1" x14ac:dyDescent="0.25"/>
    <row r="60" s="5" customFormat="1" ht="18" customHeight="1" x14ac:dyDescent="0.25"/>
    <row r="61" s="5" customFormat="1" ht="18" customHeight="1" x14ac:dyDescent="0.25"/>
    <row r="62" s="5" customFormat="1" ht="18" customHeight="1" x14ac:dyDescent="0.25"/>
    <row r="63" s="5" customFormat="1" ht="18" customHeight="1" x14ac:dyDescent="0.25"/>
    <row r="64" s="5" customFormat="1" ht="18" customHeight="1" x14ac:dyDescent="0.25"/>
    <row r="65" s="5" customFormat="1" ht="18" customHeight="1" x14ac:dyDescent="0.25"/>
    <row r="66" s="5" customFormat="1" ht="18" customHeight="1" x14ac:dyDescent="0.25"/>
    <row r="67" s="5" customFormat="1" ht="18" customHeight="1" x14ac:dyDescent="0.25"/>
    <row r="68" s="5" customFormat="1" ht="18" customHeight="1" x14ac:dyDescent="0.25"/>
    <row r="69" s="5" customFormat="1" ht="18" customHeight="1" x14ac:dyDescent="0.25"/>
    <row r="70" s="5" customFormat="1" ht="18" customHeight="1" x14ac:dyDescent="0.25"/>
    <row r="71" s="5" customFormat="1" ht="18" customHeight="1" x14ac:dyDescent="0.25"/>
    <row r="72" s="5" customFormat="1" ht="18" customHeight="1" x14ac:dyDescent="0.25"/>
    <row r="73" s="5" customFormat="1" ht="18" customHeight="1" x14ac:dyDescent="0.25"/>
    <row r="74" s="5" customFormat="1" ht="18" customHeight="1" x14ac:dyDescent="0.25"/>
    <row r="75" s="5" customFormat="1" ht="18" customHeight="1" x14ac:dyDescent="0.25"/>
    <row r="76" s="5" customFormat="1" ht="18" customHeight="1" x14ac:dyDescent="0.25"/>
    <row r="77" s="5" customFormat="1" ht="18" customHeight="1" x14ac:dyDescent="0.25"/>
    <row r="78" s="5" customFormat="1" ht="18" customHeight="1" x14ac:dyDescent="0.25"/>
    <row r="79" s="5" customFormat="1" ht="18" customHeight="1" x14ac:dyDescent="0.25"/>
    <row r="80" s="5" customFormat="1" ht="18" customHeight="1" x14ac:dyDescent="0.25"/>
    <row r="81" s="5" customFormat="1" ht="18" customHeight="1" x14ac:dyDescent="0.25"/>
    <row r="82" s="5" customFormat="1" ht="18" customHeight="1" x14ac:dyDescent="0.25"/>
    <row r="83" s="5" customFormat="1" ht="18" customHeight="1" x14ac:dyDescent="0.25"/>
    <row r="84" s="5" customFormat="1" ht="18" customHeight="1" x14ac:dyDescent="0.25"/>
    <row r="85" s="5" customFormat="1" ht="18" customHeight="1" x14ac:dyDescent="0.25"/>
    <row r="86" s="5" customFormat="1" ht="18" customHeight="1" x14ac:dyDescent="0.25"/>
    <row r="87" s="5" customFormat="1" ht="18" customHeight="1" x14ac:dyDescent="0.25"/>
    <row r="88" s="5" customFormat="1" ht="18" customHeight="1" x14ac:dyDescent="0.25"/>
    <row r="89" s="5" customFormat="1" ht="18" customHeight="1" x14ac:dyDescent="0.25"/>
    <row r="90" s="5" customFormat="1" ht="18" customHeight="1" x14ac:dyDescent="0.25"/>
    <row r="91" s="5" customFormat="1" ht="18" customHeight="1" x14ac:dyDescent="0.25"/>
    <row r="92" s="5" customFormat="1" ht="18" customHeight="1" x14ac:dyDescent="0.25"/>
    <row r="93" s="5" customFormat="1" ht="18" customHeight="1" x14ac:dyDescent="0.25"/>
    <row r="94" s="5" customFormat="1" ht="18" customHeight="1" x14ac:dyDescent="0.25"/>
    <row r="95" s="5" customFormat="1" ht="18" customHeight="1" x14ac:dyDescent="0.25"/>
    <row r="96" s="5" customFormat="1" ht="18" customHeight="1" x14ac:dyDescent="0.25"/>
    <row r="97" s="5" customFormat="1" ht="18" customHeight="1" x14ac:dyDescent="0.25"/>
    <row r="98" s="5" customFormat="1" ht="18" customHeight="1" x14ac:dyDescent="0.25"/>
    <row r="99" s="5" customFormat="1" ht="18" customHeight="1" x14ac:dyDescent="0.25"/>
    <row r="100" s="5" customFormat="1" ht="18" customHeight="1" x14ac:dyDescent="0.25"/>
    <row r="101" s="5" customFormat="1" ht="18" customHeight="1" x14ac:dyDescent="0.25"/>
    <row r="102" s="5" customFormat="1" ht="18" customHeight="1" x14ac:dyDescent="0.25"/>
    <row r="103" s="5" customFormat="1" ht="18" customHeight="1" x14ac:dyDescent="0.25"/>
    <row r="104" s="5" customFormat="1" ht="18" customHeight="1" x14ac:dyDescent="0.25"/>
    <row r="105" s="5" customFormat="1" ht="18" customHeight="1" x14ac:dyDescent="0.25"/>
    <row r="106" s="5" customFormat="1" ht="18" customHeight="1" x14ac:dyDescent="0.25"/>
    <row r="107" s="5" customFormat="1" ht="18" customHeight="1" x14ac:dyDescent="0.25"/>
    <row r="108" s="5" customFormat="1" ht="18" customHeight="1" x14ac:dyDescent="0.25"/>
    <row r="109" s="5" customFormat="1" ht="18" customHeight="1" x14ac:dyDescent="0.25"/>
    <row r="110" s="5" customFormat="1" ht="18" customHeight="1" x14ac:dyDescent="0.25"/>
    <row r="111" s="5" customFormat="1" ht="18" customHeight="1" x14ac:dyDescent="0.25"/>
    <row r="112" s="5" customFormat="1" ht="18" customHeight="1" x14ac:dyDescent="0.25"/>
    <row r="113" s="5" customFormat="1" ht="18" customHeight="1" x14ac:dyDescent="0.25"/>
    <row r="114" s="5" customFormat="1" ht="18" customHeight="1" x14ac:dyDescent="0.25"/>
    <row r="115" s="5" customFormat="1" ht="18" customHeight="1" x14ac:dyDescent="0.25"/>
    <row r="116" s="5" customFormat="1" ht="18" customHeight="1" x14ac:dyDescent="0.25"/>
    <row r="117" s="5" customFormat="1" ht="18" customHeight="1" x14ac:dyDescent="0.25"/>
    <row r="118" s="5" customFormat="1" ht="18" customHeight="1" x14ac:dyDescent="0.25"/>
    <row r="119" s="5" customFormat="1" ht="18" customHeight="1" x14ac:dyDescent="0.25"/>
    <row r="120" s="5" customFormat="1" ht="18" customHeight="1" x14ac:dyDescent="0.25"/>
    <row r="121" s="5" customFormat="1" ht="18" customHeight="1" x14ac:dyDescent="0.25"/>
    <row r="122" s="5" customFormat="1" ht="18" customHeight="1" x14ac:dyDescent="0.25"/>
    <row r="123" s="5" customFormat="1" ht="18" customHeight="1" x14ac:dyDescent="0.25"/>
    <row r="124" s="5" customFormat="1" ht="18" customHeight="1" x14ac:dyDescent="0.25"/>
    <row r="125" s="5" customFormat="1" ht="18" customHeight="1" x14ac:dyDescent="0.25"/>
    <row r="126" s="5" customFormat="1" ht="18" customHeight="1" x14ac:dyDescent="0.25"/>
    <row r="127" s="5" customFormat="1" ht="18" customHeight="1" x14ac:dyDescent="0.25"/>
    <row r="128" s="5" customFormat="1" ht="18" customHeight="1" x14ac:dyDescent="0.25"/>
    <row r="129" s="5" customFormat="1" ht="18" customHeight="1" x14ac:dyDescent="0.25"/>
    <row r="130" s="5" customFormat="1" ht="18" customHeight="1" x14ac:dyDescent="0.25"/>
    <row r="131" s="5" customFormat="1" ht="18" customHeight="1" x14ac:dyDescent="0.25"/>
    <row r="132" s="5" customFormat="1" ht="18" customHeight="1" x14ac:dyDescent="0.25"/>
    <row r="133" s="5" customFormat="1" ht="18" customHeight="1" x14ac:dyDescent="0.25"/>
    <row r="134" s="5" customFormat="1" ht="18" customHeight="1" x14ac:dyDescent="0.25"/>
    <row r="135" s="5" customFormat="1" ht="18" customHeight="1" x14ac:dyDescent="0.25"/>
    <row r="136" s="5" customFormat="1" ht="18" customHeight="1" x14ac:dyDescent="0.25"/>
    <row r="137" s="5" customFormat="1" ht="18" customHeight="1" x14ac:dyDescent="0.25"/>
    <row r="138" s="5" customFormat="1" ht="18" customHeight="1" x14ac:dyDescent="0.25"/>
    <row r="139" s="5" customFormat="1" ht="18" customHeight="1" x14ac:dyDescent="0.25"/>
    <row r="140" s="5" customFormat="1" ht="18" customHeight="1" x14ac:dyDescent="0.25"/>
    <row r="141" s="5" customFormat="1" ht="18" customHeight="1" x14ac:dyDescent="0.25"/>
    <row r="142" s="5" customFormat="1" ht="18" customHeight="1" x14ac:dyDescent="0.25"/>
    <row r="143" s="5" customFormat="1" ht="18" customHeight="1" x14ac:dyDescent="0.25"/>
    <row r="144" s="5" customFormat="1" ht="18" customHeight="1" x14ac:dyDescent="0.25"/>
    <row r="145" s="5" customFormat="1" ht="18" customHeight="1" x14ac:dyDescent="0.25"/>
    <row r="146" s="5" customFormat="1" ht="18" customHeight="1" x14ac:dyDescent="0.25"/>
    <row r="147" s="5" customFormat="1" ht="18" customHeight="1" x14ac:dyDescent="0.25"/>
    <row r="148" s="5" customFormat="1" ht="18" customHeight="1" x14ac:dyDescent="0.25"/>
    <row r="149" s="5" customFormat="1" ht="18" customHeight="1" x14ac:dyDescent="0.25"/>
    <row r="150" s="5" customFormat="1" ht="18" customHeight="1" x14ac:dyDescent="0.25"/>
    <row r="151" s="5" customFormat="1" ht="18" customHeight="1" x14ac:dyDescent="0.25"/>
    <row r="152" s="5" customFormat="1" ht="18" customHeight="1" x14ac:dyDescent="0.25"/>
    <row r="153" s="5" customFormat="1" ht="18" customHeight="1" x14ac:dyDescent="0.25"/>
    <row r="154" s="5" customFormat="1" ht="18" customHeight="1" x14ac:dyDescent="0.25"/>
    <row r="155" s="5" customFormat="1" ht="18" customHeight="1" x14ac:dyDescent="0.25"/>
    <row r="156" s="5" customFormat="1" ht="18" customHeight="1" x14ac:dyDescent="0.25"/>
    <row r="157" s="17" customFormat="1" ht="18" customHeight="1" x14ac:dyDescent="0.25"/>
    <row r="158" s="17" customFormat="1" ht="18" customHeight="1" x14ac:dyDescent="0.25"/>
    <row r="159" s="17" customFormat="1" ht="18" customHeight="1" x14ac:dyDescent="0.25"/>
    <row r="160" s="17" customFormat="1" ht="18" customHeight="1" x14ac:dyDescent="0.25"/>
    <row r="161" spans="2:49" s="17" customFormat="1" ht="18" customHeight="1" x14ac:dyDescent="0.25"/>
    <row r="162" spans="2:49" s="17" customFormat="1" ht="18" customHeight="1" x14ac:dyDescent="0.25"/>
    <row r="163" spans="2:49" s="17" customFormat="1" ht="18" customHeight="1" x14ac:dyDescent="0.25"/>
    <row r="164" spans="2:49" s="17" customFormat="1" ht="18" customHeight="1" x14ac:dyDescent="0.25"/>
    <row r="165" spans="2:49" s="17" customFormat="1" ht="18" customHeight="1" x14ac:dyDescent="0.25"/>
    <row r="166" spans="2:49" s="17" customFormat="1" ht="18" customHeight="1" x14ac:dyDescent="0.2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</row>
    <row r="167" spans="2:49" s="17" customFormat="1" ht="18" customHeight="1" x14ac:dyDescent="0.2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</row>
    <row r="168" spans="2:49" s="17" customFormat="1" ht="18" customHeight="1" x14ac:dyDescent="0.2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</row>
    <row r="169" spans="2:49" s="17" customFormat="1" ht="18" customHeight="1" x14ac:dyDescent="0.2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</row>
    <row r="170" spans="2:49" s="17" customFormat="1" ht="18" customHeight="1" x14ac:dyDescent="0.2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</row>
    <row r="171" spans="2:49" s="17" customFormat="1" ht="18" customHeight="1" x14ac:dyDescent="0.2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</row>
    <row r="172" spans="2:49" s="17" customFormat="1" ht="18" customHeight="1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</row>
    <row r="173" spans="2:49" s="6" customFormat="1" ht="18" customHeight="1" x14ac:dyDescent="0.25"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</row>
    <row r="174" spans="2:49" s="6" customFormat="1" ht="18" customHeight="1" x14ac:dyDescent="0.2">
      <c r="B174" s="7"/>
      <c r="C174" s="2"/>
      <c r="D174" s="2"/>
      <c r="E174" s="2"/>
      <c r="F174" s="2"/>
      <c r="G174" s="2"/>
      <c r="H174" s="7" t="s">
        <v>10</v>
      </c>
      <c r="I174" s="2"/>
      <c r="J174" s="2"/>
      <c r="K174" s="2"/>
      <c r="L174" s="2"/>
      <c r="M174" s="2"/>
      <c r="N174" s="2"/>
      <c r="O174" s="7" t="s">
        <v>11</v>
      </c>
      <c r="P174" s="2"/>
      <c r="Q174" s="2"/>
      <c r="U174" s="6" t="s">
        <v>707</v>
      </c>
      <c r="AA174" s="6" t="s">
        <v>730</v>
      </c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</row>
    <row r="175" spans="2:49" s="8" customFormat="1" ht="18" customHeight="1" x14ac:dyDescent="0.2">
      <c r="B175" s="7"/>
      <c r="C175" s="2"/>
      <c r="D175" s="2"/>
      <c r="E175" s="2"/>
      <c r="F175" s="2"/>
      <c r="G175" s="2"/>
      <c r="H175" s="7" t="s">
        <v>3</v>
      </c>
      <c r="I175" s="2"/>
      <c r="J175" s="2"/>
      <c r="K175" s="2"/>
      <c r="L175" s="2"/>
      <c r="M175" s="2"/>
      <c r="N175" s="2"/>
      <c r="O175" s="7" t="s">
        <v>12</v>
      </c>
      <c r="P175" s="2"/>
      <c r="Q175" s="2"/>
      <c r="U175" s="8" t="s">
        <v>733</v>
      </c>
      <c r="AA175" s="8" t="s">
        <v>731</v>
      </c>
      <c r="AK175" s="141"/>
      <c r="AL175" s="141"/>
      <c r="AM175" s="141"/>
      <c r="AN175" s="141"/>
      <c r="AO175" s="141"/>
      <c r="AP175" s="141"/>
      <c r="AQ175" s="141"/>
      <c r="AR175" s="141"/>
      <c r="AS175" s="141"/>
      <c r="AT175" s="141"/>
      <c r="AU175" s="141"/>
      <c r="AV175" s="141"/>
      <c r="AW175" s="141"/>
    </row>
    <row r="176" spans="2:49" s="9" customFormat="1" ht="18" customHeight="1" x14ac:dyDescent="0.25">
      <c r="B176" s="7" t="s">
        <v>329</v>
      </c>
      <c r="C176" s="2"/>
      <c r="D176" s="2"/>
      <c r="E176" s="2"/>
      <c r="F176" s="2"/>
      <c r="G176" s="2"/>
      <c r="H176" s="7" t="s">
        <v>13</v>
      </c>
      <c r="I176" s="2"/>
      <c r="J176" s="2"/>
      <c r="K176" s="2"/>
      <c r="L176" s="2"/>
      <c r="M176" s="2"/>
      <c r="N176" s="2"/>
      <c r="O176" s="7" t="s">
        <v>14</v>
      </c>
      <c r="P176" s="2"/>
      <c r="Q176" s="2"/>
      <c r="U176" s="9" t="s">
        <v>734</v>
      </c>
      <c r="AK176" s="142"/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  <c r="AW176" s="142"/>
    </row>
    <row r="177" spans="2:49" s="9" customFormat="1" ht="18" customHeight="1" x14ac:dyDescent="0.25">
      <c r="B177" s="2"/>
      <c r="C177" s="2" t="s">
        <v>15</v>
      </c>
      <c r="D177" s="2"/>
      <c r="E177" s="2"/>
      <c r="F177" s="2"/>
      <c r="G177" s="2"/>
      <c r="H177" s="7" t="s">
        <v>16</v>
      </c>
      <c r="I177" s="2"/>
      <c r="J177" s="2"/>
      <c r="K177" s="2"/>
      <c r="L177" s="2"/>
      <c r="M177" s="2"/>
      <c r="N177" s="2"/>
      <c r="O177" s="7" t="s">
        <v>4</v>
      </c>
      <c r="P177" s="2"/>
      <c r="Q177" s="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</row>
    <row r="178" spans="2:49" s="9" customFormat="1" ht="18" customHeight="1" x14ac:dyDescent="0.25">
      <c r="B178" s="2"/>
      <c r="C178" s="2" t="s">
        <v>17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</row>
    <row r="179" spans="2:49" s="9" customFormat="1" ht="18" customHeight="1" x14ac:dyDescent="0.25">
      <c r="B179" s="1">
        <f>AE20</f>
        <v>0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</row>
    <row r="180" spans="2:49" s="9" customFormat="1" ht="18" customHeight="1" x14ac:dyDescent="0.25">
      <c r="B180" s="2" t="str">
        <f>IF($B$179="A Coruña",E180,IF($B$179="Lugo",H180,IF($B$179="Ourense",K180,IF($B$179="Pontevedra",N180,""))))</f>
        <v/>
      </c>
      <c r="C180" s="2"/>
      <c r="D180" s="2"/>
      <c r="E180" s="3" t="s">
        <v>18</v>
      </c>
      <c r="F180" s="2"/>
      <c r="G180" s="2"/>
      <c r="H180" s="3" t="s">
        <v>19</v>
      </c>
      <c r="I180" s="2"/>
      <c r="J180" s="2"/>
      <c r="K180" s="3" t="s">
        <v>20</v>
      </c>
      <c r="L180" s="2"/>
      <c r="M180" s="2"/>
      <c r="N180" s="3" t="s">
        <v>21</v>
      </c>
      <c r="O180" s="2"/>
      <c r="P180" s="2"/>
      <c r="Q180" s="2"/>
      <c r="U180" s="3" t="s">
        <v>19</v>
      </c>
      <c r="V180" s="9" t="s">
        <v>536</v>
      </c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</row>
    <row r="181" spans="2:49" s="9" customFormat="1" ht="18" customHeight="1" x14ac:dyDescent="0.25">
      <c r="B181" s="2" t="str">
        <f t="shared" ref="B181:B244" si="0">IF($B$179="A Coruña",E181,IF($B$179="Lugo",H181,IF($B$179="Ourense",K181,IF($B$179="Pontevedra",N181,""))))</f>
        <v/>
      </c>
      <c r="C181" s="2"/>
      <c r="D181" s="2"/>
      <c r="E181" s="3" t="s">
        <v>22</v>
      </c>
      <c r="F181" s="2"/>
      <c r="G181" s="2"/>
      <c r="H181" s="3" t="s">
        <v>23</v>
      </c>
      <c r="I181" s="2"/>
      <c r="J181" s="2"/>
      <c r="K181" s="3" t="s">
        <v>24</v>
      </c>
      <c r="L181" s="2"/>
      <c r="M181" s="2"/>
      <c r="N181" s="3" t="s">
        <v>25</v>
      </c>
      <c r="O181" s="2"/>
      <c r="P181" s="2"/>
      <c r="Q181" s="2"/>
      <c r="U181" s="3" t="s">
        <v>18</v>
      </c>
      <c r="V181" s="9" t="s">
        <v>536</v>
      </c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</row>
    <row r="182" spans="2:49" s="9" customFormat="1" ht="18" customHeight="1" x14ac:dyDescent="0.25">
      <c r="B182" s="2" t="str">
        <f t="shared" si="0"/>
        <v/>
      </c>
      <c r="C182" s="2"/>
      <c r="D182" s="2"/>
      <c r="E182" s="3" t="s">
        <v>26</v>
      </c>
      <c r="F182" s="2"/>
      <c r="G182" s="2"/>
      <c r="H182" s="3" t="s">
        <v>27</v>
      </c>
      <c r="I182" s="2"/>
      <c r="J182" s="2"/>
      <c r="K182" s="3" t="s">
        <v>28</v>
      </c>
      <c r="L182" s="2"/>
      <c r="M182" s="2"/>
      <c r="N182" s="3" t="s">
        <v>29</v>
      </c>
      <c r="O182" s="2"/>
      <c r="P182" s="2"/>
      <c r="Q182" s="2"/>
      <c r="U182" s="3" t="s">
        <v>21</v>
      </c>
      <c r="V182" s="9" t="s">
        <v>536</v>
      </c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</row>
    <row r="183" spans="2:49" s="9" customFormat="1" ht="18" customHeight="1" x14ac:dyDescent="0.25">
      <c r="B183" s="2" t="str">
        <f t="shared" si="0"/>
        <v/>
      </c>
      <c r="C183" s="2"/>
      <c r="D183" s="2"/>
      <c r="E183" s="3" t="s">
        <v>30</v>
      </c>
      <c r="F183" s="2"/>
      <c r="G183" s="2"/>
      <c r="H183" s="3" t="s">
        <v>31</v>
      </c>
      <c r="I183" s="2"/>
      <c r="J183" s="2"/>
      <c r="K183" s="3" t="s">
        <v>32</v>
      </c>
      <c r="L183" s="2"/>
      <c r="M183" s="2"/>
      <c r="N183" s="3" t="s">
        <v>33</v>
      </c>
      <c r="O183" s="2"/>
      <c r="P183" s="2"/>
      <c r="Q183" s="2"/>
      <c r="U183" s="3" t="s">
        <v>23</v>
      </c>
      <c r="V183" s="9" t="s">
        <v>536</v>
      </c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</row>
    <row r="184" spans="2:49" s="9" customFormat="1" ht="18" customHeight="1" x14ac:dyDescent="0.25">
      <c r="B184" s="2" t="str">
        <f t="shared" si="0"/>
        <v/>
      </c>
      <c r="C184" s="2"/>
      <c r="D184" s="2"/>
      <c r="E184" s="3" t="s">
        <v>34</v>
      </c>
      <c r="F184" s="2"/>
      <c r="G184" s="2"/>
      <c r="H184" s="3" t="s">
        <v>35</v>
      </c>
      <c r="I184" s="2"/>
      <c r="J184" s="2"/>
      <c r="K184" s="3" t="s">
        <v>36</v>
      </c>
      <c r="L184" s="2"/>
      <c r="M184" s="2"/>
      <c r="N184" s="3" t="s">
        <v>37</v>
      </c>
      <c r="O184" s="2"/>
      <c r="P184" s="2"/>
      <c r="Q184" s="2"/>
      <c r="U184" s="3" t="s">
        <v>20</v>
      </c>
      <c r="V184" s="9" t="s">
        <v>574</v>
      </c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</row>
    <row r="185" spans="2:49" s="9" customFormat="1" ht="18" customHeight="1" x14ac:dyDescent="0.25">
      <c r="B185" s="2" t="str">
        <f t="shared" si="0"/>
        <v/>
      </c>
      <c r="C185" s="2"/>
      <c r="D185" s="2"/>
      <c r="E185" s="3" t="s">
        <v>38</v>
      </c>
      <c r="F185" s="2"/>
      <c r="G185" s="2"/>
      <c r="H185" s="3" t="s">
        <v>39</v>
      </c>
      <c r="I185" s="2"/>
      <c r="J185" s="2"/>
      <c r="K185" s="3" t="s">
        <v>40</v>
      </c>
      <c r="L185" s="2"/>
      <c r="M185" s="2"/>
      <c r="N185" s="3" t="s">
        <v>41</v>
      </c>
      <c r="O185" s="2"/>
      <c r="P185" s="2"/>
      <c r="Q185" s="2"/>
      <c r="U185" s="3" t="s">
        <v>22</v>
      </c>
      <c r="V185" s="9" t="s">
        <v>536</v>
      </c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</row>
    <row r="186" spans="2:49" s="9" customFormat="1" ht="18" customHeight="1" x14ac:dyDescent="0.25">
      <c r="B186" s="2" t="str">
        <f t="shared" si="0"/>
        <v/>
      </c>
      <c r="C186" s="2"/>
      <c r="D186" s="2"/>
      <c r="E186" s="3" t="s">
        <v>42</v>
      </c>
      <c r="F186" s="2"/>
      <c r="G186" s="2"/>
      <c r="H186" s="3" t="s">
        <v>43</v>
      </c>
      <c r="I186" s="2"/>
      <c r="J186" s="2"/>
      <c r="K186" s="3" t="s">
        <v>44</v>
      </c>
      <c r="L186" s="2"/>
      <c r="M186" s="2"/>
      <c r="N186" s="3" t="s">
        <v>45</v>
      </c>
      <c r="O186" s="2"/>
      <c r="P186" s="2"/>
      <c r="Q186" s="2"/>
      <c r="U186" s="3" t="s">
        <v>24</v>
      </c>
      <c r="V186" s="9" t="s">
        <v>536</v>
      </c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</row>
    <row r="187" spans="2:49" s="9" customFormat="1" ht="18" customHeight="1" x14ac:dyDescent="0.25">
      <c r="B187" s="2" t="str">
        <f t="shared" si="0"/>
        <v/>
      </c>
      <c r="C187" s="2"/>
      <c r="D187" s="2"/>
      <c r="E187" s="3" t="s">
        <v>46</v>
      </c>
      <c r="F187" s="2"/>
      <c r="G187" s="2"/>
      <c r="H187" s="3" t="s">
        <v>47</v>
      </c>
      <c r="I187" s="2"/>
      <c r="J187" s="2"/>
      <c r="K187" s="3" t="s">
        <v>48</v>
      </c>
      <c r="L187" s="2"/>
      <c r="M187" s="2"/>
      <c r="N187" s="3" t="s">
        <v>49</v>
      </c>
      <c r="O187" s="2"/>
      <c r="P187" s="2"/>
      <c r="Q187" s="2"/>
      <c r="U187" s="3" t="s">
        <v>27</v>
      </c>
      <c r="V187" s="9" t="s">
        <v>536</v>
      </c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</row>
    <row r="188" spans="2:49" s="9" customFormat="1" ht="18" customHeight="1" x14ac:dyDescent="0.25">
      <c r="B188" s="2" t="str">
        <f t="shared" si="0"/>
        <v/>
      </c>
      <c r="C188" s="2"/>
      <c r="D188" s="2"/>
      <c r="E188" s="3" t="s">
        <v>50</v>
      </c>
      <c r="F188" s="2"/>
      <c r="G188" s="2"/>
      <c r="H188" s="3" t="s">
        <v>51</v>
      </c>
      <c r="I188" s="2"/>
      <c r="J188" s="2"/>
      <c r="K188" s="3" t="s">
        <v>52</v>
      </c>
      <c r="L188" s="2"/>
      <c r="M188" s="2"/>
      <c r="N188" s="3" t="s">
        <v>53</v>
      </c>
      <c r="O188" s="2"/>
      <c r="P188" s="2"/>
      <c r="Q188" s="2"/>
      <c r="U188" s="3" t="s">
        <v>26</v>
      </c>
      <c r="V188" s="9" t="s">
        <v>536</v>
      </c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</row>
    <row r="189" spans="2:49" s="9" customFormat="1" ht="18" customHeight="1" x14ac:dyDescent="0.25">
      <c r="B189" s="2" t="str">
        <f t="shared" si="0"/>
        <v/>
      </c>
      <c r="C189" s="2"/>
      <c r="D189" s="2"/>
      <c r="E189" s="3" t="s">
        <v>54</v>
      </c>
      <c r="F189" s="2"/>
      <c r="G189" s="2"/>
      <c r="H189" s="3" t="s">
        <v>55</v>
      </c>
      <c r="I189" s="2"/>
      <c r="J189" s="2"/>
      <c r="K189" s="3" t="s">
        <v>56</v>
      </c>
      <c r="L189" s="2"/>
      <c r="M189" s="2"/>
      <c r="N189" s="3" t="s">
        <v>57</v>
      </c>
      <c r="O189" s="2"/>
      <c r="P189" s="2"/>
      <c r="Q189" s="2"/>
      <c r="U189" s="3" t="s">
        <v>25</v>
      </c>
      <c r="V189" s="9" t="s">
        <v>574</v>
      </c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  <c r="AW189" s="142"/>
    </row>
    <row r="190" spans="2:49" s="9" customFormat="1" ht="18" customHeight="1" x14ac:dyDescent="0.25">
      <c r="B190" s="2" t="str">
        <f t="shared" si="0"/>
        <v/>
      </c>
      <c r="C190" s="2"/>
      <c r="D190" s="2"/>
      <c r="E190" s="3" t="s">
        <v>58</v>
      </c>
      <c r="F190" s="2"/>
      <c r="G190" s="2"/>
      <c r="H190" s="3" t="s">
        <v>59</v>
      </c>
      <c r="I190" s="2"/>
      <c r="J190" s="2"/>
      <c r="K190" s="3" t="s">
        <v>60</v>
      </c>
      <c r="L190" s="2"/>
      <c r="M190" s="2"/>
      <c r="N190" s="3" t="s">
        <v>61</v>
      </c>
      <c r="O190" s="2"/>
      <c r="P190" s="2"/>
      <c r="Q190" s="2"/>
      <c r="U190" s="3" t="s">
        <v>30</v>
      </c>
      <c r="V190" s="9" t="s">
        <v>536</v>
      </c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142"/>
      <c r="AW190" s="142"/>
    </row>
    <row r="191" spans="2:49" s="9" customFormat="1" ht="18" customHeight="1" x14ac:dyDescent="0.25">
      <c r="B191" s="2" t="str">
        <f t="shared" si="0"/>
        <v/>
      </c>
      <c r="C191" s="2"/>
      <c r="D191" s="2"/>
      <c r="E191" s="3" t="s">
        <v>62</v>
      </c>
      <c r="F191" s="2"/>
      <c r="G191" s="2"/>
      <c r="H191" s="3" t="s">
        <v>63</v>
      </c>
      <c r="I191" s="2"/>
      <c r="J191" s="2"/>
      <c r="K191" s="3" t="s">
        <v>64</v>
      </c>
      <c r="L191" s="2"/>
      <c r="M191" s="2"/>
      <c r="N191" s="3" t="s">
        <v>65</v>
      </c>
      <c r="O191" s="2"/>
      <c r="P191" s="2"/>
      <c r="Q191" s="2"/>
      <c r="U191" s="3" t="s">
        <v>28</v>
      </c>
      <c r="V191" s="9" t="s">
        <v>574</v>
      </c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42"/>
    </row>
    <row r="192" spans="2:49" s="9" customFormat="1" ht="18" customHeight="1" x14ac:dyDescent="0.25">
      <c r="B192" s="2" t="str">
        <f t="shared" si="0"/>
        <v/>
      </c>
      <c r="C192" s="2"/>
      <c r="D192" s="2"/>
      <c r="E192" s="3" t="s">
        <v>66</v>
      </c>
      <c r="F192" s="2"/>
      <c r="G192" s="2"/>
      <c r="H192" s="3" t="s">
        <v>67</v>
      </c>
      <c r="I192" s="2"/>
      <c r="J192" s="2"/>
      <c r="K192" s="3" t="s">
        <v>68</v>
      </c>
      <c r="L192" s="2"/>
      <c r="M192" s="2"/>
      <c r="N192" s="3" t="s">
        <v>69</v>
      </c>
      <c r="O192" s="2"/>
      <c r="P192" s="2"/>
      <c r="Q192" s="2"/>
      <c r="U192" s="3" t="s">
        <v>34</v>
      </c>
      <c r="V192" s="9" t="s">
        <v>536</v>
      </c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</row>
    <row r="193" spans="2:49" s="9" customFormat="1" ht="18" customHeight="1" x14ac:dyDescent="0.25">
      <c r="B193" s="2" t="str">
        <f t="shared" si="0"/>
        <v/>
      </c>
      <c r="C193" s="2"/>
      <c r="D193" s="2"/>
      <c r="E193" s="3" t="s">
        <v>70</v>
      </c>
      <c r="F193" s="2"/>
      <c r="G193" s="2"/>
      <c r="H193" s="3" t="s">
        <v>71</v>
      </c>
      <c r="I193" s="2"/>
      <c r="J193" s="2"/>
      <c r="K193" s="3" t="s">
        <v>72</v>
      </c>
      <c r="L193" s="2"/>
      <c r="M193" s="2"/>
      <c r="N193" s="3" t="s">
        <v>73</v>
      </c>
      <c r="O193" s="2"/>
      <c r="P193" s="2"/>
      <c r="Q193" s="2"/>
      <c r="U193" s="3" t="s">
        <v>38</v>
      </c>
      <c r="V193" s="9" t="s">
        <v>536</v>
      </c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</row>
    <row r="194" spans="2:49" s="9" customFormat="1" ht="18" customHeight="1" x14ac:dyDescent="0.25">
      <c r="B194" s="2" t="str">
        <f t="shared" si="0"/>
        <v/>
      </c>
      <c r="C194" s="2"/>
      <c r="D194" s="2"/>
      <c r="E194" s="3" t="s">
        <v>74</v>
      </c>
      <c r="F194" s="2"/>
      <c r="G194" s="2"/>
      <c r="H194" s="3" t="s">
        <v>75</v>
      </c>
      <c r="I194" s="2"/>
      <c r="J194" s="2"/>
      <c r="K194" s="3" t="s">
        <v>76</v>
      </c>
      <c r="L194" s="2"/>
      <c r="M194" s="2"/>
      <c r="N194" s="3" t="s">
        <v>77</v>
      </c>
      <c r="O194" s="2"/>
      <c r="P194" s="2"/>
      <c r="Q194" s="2"/>
      <c r="U194" s="3" t="s">
        <v>32</v>
      </c>
      <c r="V194" s="9" t="s">
        <v>536</v>
      </c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  <c r="AU194" s="142"/>
      <c r="AV194" s="142"/>
      <c r="AW194" s="142"/>
    </row>
    <row r="195" spans="2:49" s="9" customFormat="1" ht="18" customHeight="1" x14ac:dyDescent="0.25">
      <c r="B195" s="2" t="str">
        <f t="shared" si="0"/>
        <v/>
      </c>
      <c r="C195" s="2"/>
      <c r="D195" s="2"/>
      <c r="E195" s="3" t="s">
        <v>78</v>
      </c>
      <c r="F195" s="2"/>
      <c r="G195" s="2"/>
      <c r="H195" s="3" t="s">
        <v>79</v>
      </c>
      <c r="I195" s="2"/>
      <c r="J195" s="2"/>
      <c r="K195" s="3" t="s">
        <v>80</v>
      </c>
      <c r="L195" s="2"/>
      <c r="M195" s="2"/>
      <c r="N195" s="3" t="s">
        <v>81</v>
      </c>
      <c r="O195" s="2"/>
      <c r="P195" s="2"/>
      <c r="Q195" s="2"/>
      <c r="U195" s="3" t="s">
        <v>29</v>
      </c>
      <c r="V195" s="9" t="s">
        <v>536</v>
      </c>
      <c r="AK195" s="142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42"/>
    </row>
    <row r="196" spans="2:49" s="9" customFormat="1" ht="18" customHeight="1" x14ac:dyDescent="0.25">
      <c r="B196" s="2" t="str">
        <f t="shared" si="0"/>
        <v/>
      </c>
      <c r="C196" s="2"/>
      <c r="D196" s="2"/>
      <c r="E196" s="3" t="s">
        <v>82</v>
      </c>
      <c r="F196" s="2"/>
      <c r="G196" s="2"/>
      <c r="H196" s="3" t="s">
        <v>83</v>
      </c>
      <c r="I196" s="2"/>
      <c r="J196" s="2"/>
      <c r="K196" s="3" t="s">
        <v>84</v>
      </c>
      <c r="L196" s="2"/>
      <c r="M196" s="2"/>
      <c r="N196" s="3" t="s">
        <v>85</v>
      </c>
      <c r="O196" s="2"/>
      <c r="P196" s="2"/>
      <c r="Q196" s="2"/>
      <c r="U196" s="3" t="s">
        <v>31</v>
      </c>
      <c r="V196" s="9" t="s">
        <v>574</v>
      </c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  <c r="AW196" s="142"/>
    </row>
    <row r="197" spans="2:49" s="9" customFormat="1" ht="18" customHeight="1" x14ac:dyDescent="0.25">
      <c r="B197" s="2" t="str">
        <f t="shared" si="0"/>
        <v/>
      </c>
      <c r="C197" s="2"/>
      <c r="D197" s="2"/>
      <c r="E197" s="3" t="s">
        <v>86</v>
      </c>
      <c r="F197" s="2"/>
      <c r="G197" s="2"/>
      <c r="H197" s="3" t="s">
        <v>87</v>
      </c>
      <c r="I197" s="2"/>
      <c r="J197" s="2"/>
      <c r="K197" s="3" t="s">
        <v>88</v>
      </c>
      <c r="L197" s="2"/>
      <c r="M197" s="2"/>
      <c r="N197" s="3" t="s">
        <v>89</v>
      </c>
      <c r="O197" s="2"/>
      <c r="P197" s="2"/>
      <c r="Q197" s="2"/>
      <c r="U197" s="3" t="s">
        <v>36</v>
      </c>
      <c r="V197" s="9" t="s">
        <v>575</v>
      </c>
      <c r="AK197" s="142"/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142"/>
      <c r="AW197" s="142"/>
    </row>
    <row r="198" spans="2:49" s="9" customFormat="1" ht="18" customHeight="1" x14ac:dyDescent="0.25">
      <c r="B198" s="2" t="str">
        <f t="shared" si="0"/>
        <v/>
      </c>
      <c r="C198" s="2"/>
      <c r="D198" s="2"/>
      <c r="E198" s="3" t="s">
        <v>90</v>
      </c>
      <c r="F198" s="2"/>
      <c r="G198" s="2"/>
      <c r="H198" s="3" t="s">
        <v>91</v>
      </c>
      <c r="I198" s="2"/>
      <c r="J198" s="2"/>
      <c r="K198" s="3" t="s">
        <v>92</v>
      </c>
      <c r="L198" s="2"/>
      <c r="M198" s="2"/>
      <c r="N198" s="3" t="s">
        <v>93</v>
      </c>
      <c r="O198" s="2"/>
      <c r="P198" s="2"/>
      <c r="Q198" s="2"/>
      <c r="U198" s="3" t="s">
        <v>40</v>
      </c>
      <c r="V198" s="9" t="s">
        <v>574</v>
      </c>
      <c r="AK198" s="142"/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142"/>
      <c r="AW198" s="142"/>
    </row>
    <row r="199" spans="2:49" s="9" customFormat="1" ht="18" customHeight="1" x14ac:dyDescent="0.25">
      <c r="B199" s="2" t="str">
        <f t="shared" si="0"/>
        <v/>
      </c>
      <c r="C199" s="2"/>
      <c r="D199" s="2"/>
      <c r="E199" s="3" t="s">
        <v>94</v>
      </c>
      <c r="F199" s="2"/>
      <c r="G199" s="2"/>
      <c r="H199" s="3" t="s">
        <v>95</v>
      </c>
      <c r="I199" s="2"/>
      <c r="J199" s="2"/>
      <c r="K199" s="3" t="s">
        <v>96</v>
      </c>
      <c r="L199" s="2"/>
      <c r="M199" s="2"/>
      <c r="N199" s="3" t="s">
        <v>97</v>
      </c>
      <c r="O199" s="2"/>
      <c r="P199" s="2"/>
      <c r="Q199" s="2"/>
      <c r="U199" s="3" t="s">
        <v>42</v>
      </c>
      <c r="V199" s="9" t="s">
        <v>536</v>
      </c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42"/>
    </row>
    <row r="200" spans="2:49" s="9" customFormat="1" ht="18" customHeight="1" x14ac:dyDescent="0.25">
      <c r="B200" s="2" t="str">
        <f t="shared" si="0"/>
        <v/>
      </c>
      <c r="C200" s="2"/>
      <c r="D200" s="2"/>
      <c r="E200" s="3" t="s">
        <v>98</v>
      </c>
      <c r="F200" s="2"/>
      <c r="G200" s="2"/>
      <c r="H200" s="3" t="s">
        <v>99</v>
      </c>
      <c r="I200" s="2"/>
      <c r="J200" s="2"/>
      <c r="K200" s="3" t="s">
        <v>100</v>
      </c>
      <c r="L200" s="2"/>
      <c r="M200" s="2"/>
      <c r="N200" s="3" t="s">
        <v>101</v>
      </c>
      <c r="O200" s="2"/>
      <c r="P200" s="2"/>
      <c r="Q200" s="2"/>
      <c r="U200" s="3" t="s">
        <v>44</v>
      </c>
      <c r="V200" s="9" t="s">
        <v>574</v>
      </c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</row>
    <row r="201" spans="2:49" s="9" customFormat="1" ht="18" customHeight="1" x14ac:dyDescent="0.25">
      <c r="B201" s="2" t="str">
        <f t="shared" si="0"/>
        <v/>
      </c>
      <c r="C201" s="2"/>
      <c r="D201" s="2"/>
      <c r="E201" s="3" t="s">
        <v>102</v>
      </c>
      <c r="F201" s="2"/>
      <c r="G201" s="2"/>
      <c r="H201" s="3" t="s">
        <v>103</v>
      </c>
      <c r="I201" s="2"/>
      <c r="J201" s="2"/>
      <c r="K201" s="3" t="s">
        <v>104</v>
      </c>
      <c r="L201" s="2"/>
      <c r="M201" s="2"/>
      <c r="N201" s="3" t="s">
        <v>105</v>
      </c>
      <c r="O201" s="2"/>
      <c r="P201" s="2"/>
      <c r="Q201" s="2"/>
      <c r="U201" s="3" t="s">
        <v>35</v>
      </c>
      <c r="V201" s="9" t="s">
        <v>574</v>
      </c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  <c r="AW201" s="142"/>
    </row>
    <row r="202" spans="2:49" s="9" customFormat="1" ht="18" customHeight="1" x14ac:dyDescent="0.25">
      <c r="B202" s="2" t="str">
        <f t="shared" si="0"/>
        <v/>
      </c>
      <c r="C202" s="2"/>
      <c r="D202" s="2"/>
      <c r="E202" s="3" t="s">
        <v>106</v>
      </c>
      <c r="F202" s="2"/>
      <c r="G202" s="2"/>
      <c r="H202" s="3" t="s">
        <v>107</v>
      </c>
      <c r="I202" s="2"/>
      <c r="J202" s="2"/>
      <c r="K202" s="3" t="s">
        <v>108</v>
      </c>
      <c r="L202" s="2"/>
      <c r="M202" s="2"/>
      <c r="N202" s="3" t="s">
        <v>109</v>
      </c>
      <c r="O202" s="2"/>
      <c r="P202" s="2"/>
      <c r="Q202" s="2"/>
      <c r="U202" s="3" t="s">
        <v>48</v>
      </c>
      <c r="V202" s="9" t="s">
        <v>574</v>
      </c>
      <c r="AK202" s="142"/>
      <c r="AL202" s="142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142"/>
      <c r="AW202" s="142"/>
    </row>
    <row r="203" spans="2:49" s="9" customFormat="1" ht="18" customHeight="1" x14ac:dyDescent="0.25">
      <c r="B203" s="2" t="str">
        <f t="shared" si="0"/>
        <v/>
      </c>
      <c r="C203" s="2"/>
      <c r="D203" s="2"/>
      <c r="E203" s="3" t="s">
        <v>110</v>
      </c>
      <c r="F203" s="2"/>
      <c r="G203" s="2"/>
      <c r="H203" s="3" t="s">
        <v>111</v>
      </c>
      <c r="I203" s="2"/>
      <c r="J203" s="2"/>
      <c r="K203" s="3" t="s">
        <v>112</v>
      </c>
      <c r="L203" s="2"/>
      <c r="M203" s="2"/>
      <c r="N203" s="3" t="s">
        <v>113</v>
      </c>
      <c r="O203" s="2"/>
      <c r="P203" s="2"/>
      <c r="Q203" s="2"/>
      <c r="U203" s="3" t="s">
        <v>52</v>
      </c>
      <c r="V203" s="9" t="s">
        <v>574</v>
      </c>
    </row>
    <row r="204" spans="2:49" s="9" customFormat="1" ht="18" customHeight="1" x14ac:dyDescent="0.25">
      <c r="B204" s="2" t="str">
        <f t="shared" si="0"/>
        <v/>
      </c>
      <c r="C204" s="2"/>
      <c r="D204" s="2"/>
      <c r="E204" s="3" t="s">
        <v>114</v>
      </c>
      <c r="F204" s="2"/>
      <c r="G204" s="2"/>
      <c r="H204" s="3" t="s">
        <v>115</v>
      </c>
      <c r="I204" s="2"/>
      <c r="J204" s="2"/>
      <c r="K204" s="3" t="s">
        <v>116</v>
      </c>
      <c r="L204" s="2"/>
      <c r="M204" s="2"/>
      <c r="N204" s="3" t="s">
        <v>117</v>
      </c>
      <c r="O204" s="2"/>
      <c r="P204" s="2"/>
      <c r="Q204" s="2"/>
      <c r="U204" s="3" t="s">
        <v>39</v>
      </c>
      <c r="V204" s="9" t="s">
        <v>536</v>
      </c>
    </row>
    <row r="205" spans="2:49" s="9" customFormat="1" ht="18" customHeight="1" x14ac:dyDescent="0.25">
      <c r="B205" s="2" t="str">
        <f t="shared" si="0"/>
        <v/>
      </c>
      <c r="C205" s="2"/>
      <c r="D205" s="2"/>
      <c r="E205" s="3" t="s">
        <v>118</v>
      </c>
      <c r="F205" s="2"/>
      <c r="G205" s="2"/>
      <c r="H205" s="3" t="s">
        <v>119</v>
      </c>
      <c r="I205" s="2"/>
      <c r="J205" s="2"/>
      <c r="K205" s="3" t="s">
        <v>120</v>
      </c>
      <c r="L205" s="2"/>
      <c r="M205" s="2"/>
      <c r="N205" s="3" t="s">
        <v>121</v>
      </c>
      <c r="O205" s="2"/>
      <c r="P205" s="2"/>
      <c r="Q205" s="2"/>
      <c r="U205" s="3" t="s">
        <v>33</v>
      </c>
      <c r="V205" s="9" t="s">
        <v>536</v>
      </c>
    </row>
    <row r="206" spans="2:49" s="9" customFormat="1" ht="18" customHeight="1" x14ac:dyDescent="0.25">
      <c r="B206" s="2" t="str">
        <f t="shared" si="0"/>
        <v/>
      </c>
      <c r="C206" s="2"/>
      <c r="D206" s="2"/>
      <c r="E206" s="3" t="s">
        <v>122</v>
      </c>
      <c r="F206" s="2"/>
      <c r="G206" s="2"/>
      <c r="H206" s="3" t="s">
        <v>123</v>
      </c>
      <c r="I206" s="2"/>
      <c r="J206" s="2"/>
      <c r="K206" s="3" t="s">
        <v>124</v>
      </c>
      <c r="L206" s="2"/>
      <c r="M206" s="2"/>
      <c r="N206" s="3" t="s">
        <v>125</v>
      </c>
      <c r="O206" s="2"/>
      <c r="P206" s="2"/>
      <c r="Q206" s="2"/>
      <c r="U206" s="3" t="s">
        <v>56</v>
      </c>
      <c r="V206" s="9" t="s">
        <v>536</v>
      </c>
    </row>
    <row r="207" spans="2:49" s="9" customFormat="1" ht="18" customHeight="1" x14ac:dyDescent="0.25">
      <c r="B207" s="2" t="str">
        <f t="shared" si="0"/>
        <v/>
      </c>
      <c r="C207" s="2"/>
      <c r="D207" s="2"/>
      <c r="E207" s="3" t="s">
        <v>126</v>
      </c>
      <c r="F207" s="2"/>
      <c r="G207" s="2"/>
      <c r="H207" s="3" t="s">
        <v>12</v>
      </c>
      <c r="I207" s="2"/>
      <c r="J207" s="2"/>
      <c r="K207" s="3" t="s">
        <v>127</v>
      </c>
      <c r="L207" s="2"/>
      <c r="M207" s="2"/>
      <c r="N207" s="3" t="s">
        <v>128</v>
      </c>
      <c r="O207" s="2"/>
      <c r="P207" s="2"/>
      <c r="Q207" s="2"/>
      <c r="U207" s="3" t="s">
        <v>60</v>
      </c>
      <c r="V207" s="9" t="s">
        <v>536</v>
      </c>
    </row>
    <row r="208" spans="2:49" s="9" customFormat="1" ht="18" customHeight="1" x14ac:dyDescent="0.25">
      <c r="B208" s="2" t="str">
        <f t="shared" si="0"/>
        <v/>
      </c>
      <c r="C208" s="2"/>
      <c r="D208" s="2"/>
      <c r="E208" s="3" t="s">
        <v>129</v>
      </c>
      <c r="F208" s="2"/>
      <c r="G208" s="2"/>
      <c r="H208" s="3" t="s">
        <v>130</v>
      </c>
      <c r="I208" s="2"/>
      <c r="J208" s="2"/>
      <c r="K208" s="3" t="s">
        <v>131</v>
      </c>
      <c r="L208" s="2"/>
      <c r="M208" s="2"/>
      <c r="N208" s="3" t="s">
        <v>132</v>
      </c>
      <c r="O208" s="2"/>
      <c r="P208" s="2"/>
      <c r="Q208" s="2"/>
      <c r="U208" s="3" t="s">
        <v>43</v>
      </c>
      <c r="V208" s="9" t="s">
        <v>574</v>
      </c>
    </row>
    <row r="209" spans="2:22" s="9" customFormat="1" ht="18" customHeight="1" x14ac:dyDescent="0.25">
      <c r="B209" s="2" t="str">
        <f t="shared" si="0"/>
        <v/>
      </c>
      <c r="C209" s="2"/>
      <c r="D209" s="2"/>
      <c r="E209" s="3" t="s">
        <v>133</v>
      </c>
      <c r="F209" s="2"/>
      <c r="G209" s="2"/>
      <c r="H209" s="3" t="s">
        <v>134</v>
      </c>
      <c r="I209" s="2"/>
      <c r="J209" s="2"/>
      <c r="K209" s="3" t="s">
        <v>135</v>
      </c>
      <c r="L209" s="2"/>
      <c r="M209" s="2"/>
      <c r="N209" s="3" t="s">
        <v>136</v>
      </c>
      <c r="O209" s="2"/>
      <c r="P209" s="2"/>
      <c r="Q209" s="2"/>
      <c r="U209" s="3" t="s">
        <v>47</v>
      </c>
      <c r="V209" s="9" t="s">
        <v>574</v>
      </c>
    </row>
    <row r="210" spans="2:22" s="9" customFormat="1" ht="18" customHeight="1" x14ac:dyDescent="0.25">
      <c r="B210" s="2" t="str">
        <f t="shared" si="0"/>
        <v/>
      </c>
      <c r="C210" s="2"/>
      <c r="D210" s="2"/>
      <c r="E210" s="3" t="s">
        <v>137</v>
      </c>
      <c r="F210" s="2"/>
      <c r="G210" s="2"/>
      <c r="H210" s="3" t="s">
        <v>138</v>
      </c>
      <c r="I210" s="2"/>
      <c r="J210" s="2"/>
      <c r="K210" s="3" t="s">
        <v>139</v>
      </c>
      <c r="L210" s="2"/>
      <c r="M210" s="2"/>
      <c r="N210" s="3" t="s">
        <v>140</v>
      </c>
      <c r="O210" s="2"/>
      <c r="P210" s="2"/>
      <c r="Q210" s="2"/>
      <c r="U210" s="3" t="s">
        <v>46</v>
      </c>
      <c r="V210" s="9" t="s">
        <v>536</v>
      </c>
    </row>
    <row r="211" spans="2:22" s="9" customFormat="1" ht="18" customHeight="1" x14ac:dyDescent="0.25">
      <c r="B211" s="2" t="str">
        <f t="shared" si="0"/>
        <v/>
      </c>
      <c r="C211" s="2"/>
      <c r="D211" s="2"/>
      <c r="E211" s="3" t="s">
        <v>141</v>
      </c>
      <c r="F211" s="2"/>
      <c r="G211" s="2"/>
      <c r="H211" s="3" t="s">
        <v>142</v>
      </c>
      <c r="I211" s="2"/>
      <c r="J211" s="2"/>
      <c r="K211" s="3" t="s">
        <v>143</v>
      </c>
      <c r="L211" s="2"/>
      <c r="M211" s="2"/>
      <c r="N211" s="3" t="s">
        <v>144</v>
      </c>
      <c r="O211" s="2"/>
      <c r="P211" s="2"/>
      <c r="Q211" s="2"/>
      <c r="U211" s="3" t="s">
        <v>50</v>
      </c>
      <c r="V211" s="9" t="s">
        <v>536</v>
      </c>
    </row>
    <row r="212" spans="2:22" s="9" customFormat="1" ht="18" customHeight="1" x14ac:dyDescent="0.25">
      <c r="B212" s="2" t="str">
        <f t="shared" si="0"/>
        <v/>
      </c>
      <c r="C212" s="2"/>
      <c r="D212" s="2"/>
      <c r="E212" s="3" t="s">
        <v>145</v>
      </c>
      <c r="F212" s="2"/>
      <c r="G212" s="2"/>
      <c r="H212" s="3" t="s">
        <v>146</v>
      </c>
      <c r="I212" s="2"/>
      <c r="J212" s="2"/>
      <c r="K212" s="3" t="s">
        <v>147</v>
      </c>
      <c r="L212" s="2"/>
      <c r="M212" s="2"/>
      <c r="N212" s="3" t="s">
        <v>148</v>
      </c>
      <c r="O212" s="2"/>
      <c r="P212" s="2"/>
      <c r="Q212" s="2"/>
      <c r="U212" s="3" t="s">
        <v>64</v>
      </c>
      <c r="V212" s="9" t="s">
        <v>575</v>
      </c>
    </row>
    <row r="213" spans="2:22" s="9" customFormat="1" ht="18" customHeight="1" x14ac:dyDescent="0.25">
      <c r="B213" s="2" t="str">
        <f t="shared" si="0"/>
        <v/>
      </c>
      <c r="C213" s="2"/>
      <c r="D213" s="2"/>
      <c r="E213" s="3" t="s">
        <v>149</v>
      </c>
      <c r="F213" s="2"/>
      <c r="G213" s="2"/>
      <c r="H213" s="3" t="s">
        <v>150</v>
      </c>
      <c r="I213" s="2"/>
      <c r="J213" s="2"/>
      <c r="K213" s="3" t="s">
        <v>151</v>
      </c>
      <c r="L213" s="2"/>
      <c r="M213" s="2"/>
      <c r="N213" s="3" t="s">
        <v>152</v>
      </c>
      <c r="O213" s="2"/>
      <c r="P213" s="2"/>
      <c r="Q213" s="2"/>
      <c r="U213" s="3" t="s">
        <v>68</v>
      </c>
      <c r="V213" s="9" t="s">
        <v>536</v>
      </c>
    </row>
    <row r="214" spans="2:22" s="9" customFormat="1" ht="18" customHeight="1" x14ac:dyDescent="0.25">
      <c r="B214" s="2" t="str">
        <f t="shared" si="0"/>
        <v/>
      </c>
      <c r="C214" s="2"/>
      <c r="D214" s="2"/>
      <c r="E214" s="3" t="s">
        <v>153</v>
      </c>
      <c r="F214" s="2"/>
      <c r="G214" s="2"/>
      <c r="H214" s="3" t="s">
        <v>154</v>
      </c>
      <c r="I214" s="2"/>
      <c r="J214" s="2"/>
      <c r="K214" s="3" t="s">
        <v>155</v>
      </c>
      <c r="L214" s="2"/>
      <c r="M214" s="2"/>
      <c r="N214" s="3" t="s">
        <v>156</v>
      </c>
      <c r="O214" s="2"/>
      <c r="P214" s="2"/>
      <c r="Q214" s="2"/>
      <c r="U214" s="3" t="s">
        <v>54</v>
      </c>
      <c r="V214" s="9" t="s">
        <v>536</v>
      </c>
    </row>
    <row r="215" spans="2:22" s="9" customFormat="1" ht="18" customHeight="1" x14ac:dyDescent="0.25">
      <c r="B215" s="2" t="str">
        <f t="shared" si="0"/>
        <v/>
      </c>
      <c r="C215" s="2"/>
      <c r="D215" s="2"/>
      <c r="E215" s="3" t="s">
        <v>157</v>
      </c>
      <c r="F215" s="2"/>
      <c r="G215" s="2"/>
      <c r="H215" s="3" t="s">
        <v>158</v>
      </c>
      <c r="I215" s="2"/>
      <c r="J215" s="2"/>
      <c r="K215" s="3" t="s">
        <v>159</v>
      </c>
      <c r="L215" s="2"/>
      <c r="M215" s="2"/>
      <c r="N215" s="3" t="s">
        <v>160</v>
      </c>
      <c r="O215" s="2"/>
      <c r="P215" s="2"/>
      <c r="Q215" s="2"/>
      <c r="U215" s="3" t="s">
        <v>58</v>
      </c>
      <c r="V215" s="9" t="s">
        <v>536</v>
      </c>
    </row>
    <row r="216" spans="2:22" s="9" customFormat="1" ht="18" customHeight="1" x14ac:dyDescent="0.25">
      <c r="B216" s="2" t="str">
        <f t="shared" si="0"/>
        <v/>
      </c>
      <c r="C216" s="2"/>
      <c r="D216" s="2"/>
      <c r="E216" s="3" t="s">
        <v>161</v>
      </c>
      <c r="F216" s="2"/>
      <c r="G216" s="2"/>
      <c r="H216" s="3" t="s">
        <v>162</v>
      </c>
      <c r="I216" s="2"/>
      <c r="J216" s="2"/>
      <c r="K216" s="3" t="s">
        <v>163</v>
      </c>
      <c r="L216" s="2"/>
      <c r="M216" s="2"/>
      <c r="N216" s="3" t="s">
        <v>164</v>
      </c>
      <c r="O216" s="2"/>
      <c r="P216" s="2"/>
      <c r="Q216" s="2"/>
      <c r="U216" s="3" t="s">
        <v>72</v>
      </c>
      <c r="V216" s="9" t="s">
        <v>574</v>
      </c>
    </row>
    <row r="217" spans="2:22" s="9" customFormat="1" ht="18" customHeight="1" x14ac:dyDescent="0.25">
      <c r="B217" s="2" t="str">
        <f t="shared" si="0"/>
        <v/>
      </c>
      <c r="C217" s="2"/>
      <c r="D217" s="2"/>
      <c r="E217" s="3" t="s">
        <v>165</v>
      </c>
      <c r="F217" s="2"/>
      <c r="G217" s="2"/>
      <c r="H217" s="3" t="s">
        <v>166</v>
      </c>
      <c r="I217" s="2"/>
      <c r="J217" s="2"/>
      <c r="K217" s="3" t="s">
        <v>167</v>
      </c>
      <c r="L217" s="2"/>
      <c r="M217" s="2"/>
      <c r="N217" s="3" t="s">
        <v>168</v>
      </c>
      <c r="O217" s="2"/>
      <c r="P217" s="2"/>
      <c r="Q217" s="2"/>
      <c r="U217" s="3" t="s">
        <v>76</v>
      </c>
      <c r="V217" s="9" t="s">
        <v>574</v>
      </c>
    </row>
    <row r="218" spans="2:22" s="9" customFormat="1" ht="18" customHeight="1" x14ac:dyDescent="0.25">
      <c r="B218" s="2" t="str">
        <f t="shared" si="0"/>
        <v/>
      </c>
      <c r="C218" s="2"/>
      <c r="D218" s="2"/>
      <c r="E218" s="3" t="s">
        <v>169</v>
      </c>
      <c r="F218" s="2"/>
      <c r="G218" s="2"/>
      <c r="H218" s="3" t="s">
        <v>170</v>
      </c>
      <c r="I218" s="2"/>
      <c r="J218" s="2"/>
      <c r="K218" s="3" t="s">
        <v>171</v>
      </c>
      <c r="L218" s="2"/>
      <c r="M218" s="2"/>
      <c r="N218" s="3" t="s">
        <v>172</v>
      </c>
      <c r="O218" s="2"/>
      <c r="P218" s="2"/>
      <c r="Q218" s="2"/>
      <c r="U218" s="3" t="s">
        <v>62</v>
      </c>
      <c r="V218" s="9" t="s">
        <v>536</v>
      </c>
    </row>
    <row r="219" spans="2:22" s="9" customFormat="1" ht="18" customHeight="1" x14ac:dyDescent="0.25">
      <c r="B219" s="2" t="str">
        <f t="shared" si="0"/>
        <v/>
      </c>
      <c r="C219" s="2"/>
      <c r="D219" s="2"/>
      <c r="E219" s="3" t="s">
        <v>173</v>
      </c>
      <c r="F219" s="2"/>
      <c r="G219" s="2"/>
      <c r="H219" s="3" t="s">
        <v>174</v>
      </c>
      <c r="I219" s="2"/>
      <c r="J219" s="2"/>
      <c r="K219" s="3" t="s">
        <v>175</v>
      </c>
      <c r="L219" s="2"/>
      <c r="M219" s="2"/>
      <c r="N219" s="3" t="s">
        <v>176</v>
      </c>
      <c r="O219" s="2"/>
      <c r="P219" s="2"/>
      <c r="Q219" s="2"/>
      <c r="U219" s="3" t="s">
        <v>51</v>
      </c>
      <c r="V219" s="9" t="s">
        <v>536</v>
      </c>
    </row>
    <row r="220" spans="2:22" s="9" customFormat="1" ht="18" customHeight="1" x14ac:dyDescent="0.25">
      <c r="B220" s="2" t="str">
        <f t="shared" si="0"/>
        <v/>
      </c>
      <c r="C220" s="2"/>
      <c r="D220" s="2"/>
      <c r="E220" s="3" t="s">
        <v>177</v>
      </c>
      <c r="F220" s="2"/>
      <c r="G220" s="2"/>
      <c r="H220" s="3" t="s">
        <v>178</v>
      </c>
      <c r="I220" s="2"/>
      <c r="J220" s="2"/>
      <c r="K220" s="3" t="s">
        <v>179</v>
      </c>
      <c r="L220" s="2"/>
      <c r="M220" s="2"/>
      <c r="N220" s="3" t="s">
        <v>180</v>
      </c>
      <c r="O220" s="2"/>
      <c r="P220" s="2"/>
      <c r="Q220" s="2"/>
      <c r="U220" s="3" t="s">
        <v>66</v>
      </c>
      <c r="V220" s="9" t="s">
        <v>536</v>
      </c>
    </row>
    <row r="221" spans="2:22" s="9" customFormat="1" ht="18" customHeight="1" x14ac:dyDescent="0.25">
      <c r="B221" s="2" t="str">
        <f t="shared" si="0"/>
        <v/>
      </c>
      <c r="C221" s="2"/>
      <c r="D221" s="2"/>
      <c r="E221" s="3" t="s">
        <v>181</v>
      </c>
      <c r="F221" s="2"/>
      <c r="G221" s="2"/>
      <c r="H221" s="3" t="s">
        <v>182</v>
      </c>
      <c r="I221" s="2"/>
      <c r="J221" s="2"/>
      <c r="K221" s="3" t="s">
        <v>183</v>
      </c>
      <c r="L221" s="2"/>
      <c r="M221" s="2"/>
      <c r="N221" s="3" t="s">
        <v>4</v>
      </c>
      <c r="O221" s="2"/>
      <c r="P221" s="2"/>
      <c r="Q221" s="2"/>
      <c r="U221" s="3" t="s">
        <v>37</v>
      </c>
      <c r="V221" s="9" t="s">
        <v>536</v>
      </c>
    </row>
    <row r="222" spans="2:22" s="9" customFormat="1" ht="18" customHeight="1" x14ac:dyDescent="0.25">
      <c r="B222" s="2" t="str">
        <f t="shared" si="0"/>
        <v/>
      </c>
      <c r="C222" s="2"/>
      <c r="D222" s="2"/>
      <c r="E222" s="3" t="s">
        <v>184</v>
      </c>
      <c r="F222" s="2"/>
      <c r="G222" s="2"/>
      <c r="H222" s="3" t="s">
        <v>185</v>
      </c>
      <c r="I222" s="2"/>
      <c r="J222" s="2"/>
      <c r="K222" s="3" t="s">
        <v>186</v>
      </c>
      <c r="L222" s="2"/>
      <c r="M222" s="2"/>
      <c r="N222" s="3" t="s">
        <v>187</v>
      </c>
      <c r="O222" s="2"/>
      <c r="P222" s="2"/>
      <c r="Q222" s="2"/>
      <c r="U222" s="3" t="s">
        <v>55</v>
      </c>
      <c r="V222" s="9" t="s">
        <v>536</v>
      </c>
    </row>
    <row r="223" spans="2:22" s="9" customFormat="1" ht="18" customHeight="1" x14ac:dyDescent="0.25">
      <c r="B223" s="2" t="str">
        <f t="shared" si="0"/>
        <v/>
      </c>
      <c r="C223" s="2"/>
      <c r="D223" s="2"/>
      <c r="E223" s="3" t="s">
        <v>188</v>
      </c>
      <c r="F223" s="2"/>
      <c r="G223" s="2"/>
      <c r="H223" s="3" t="s">
        <v>189</v>
      </c>
      <c r="I223" s="2"/>
      <c r="J223" s="2"/>
      <c r="K223" s="3" t="s">
        <v>190</v>
      </c>
      <c r="L223" s="2"/>
      <c r="M223" s="2"/>
      <c r="N223" s="3" t="s">
        <v>191</v>
      </c>
      <c r="O223" s="2"/>
      <c r="P223" s="2"/>
      <c r="Q223" s="2"/>
      <c r="U223" s="3" t="s">
        <v>70</v>
      </c>
      <c r="V223" s="9" t="s">
        <v>536</v>
      </c>
    </row>
    <row r="224" spans="2:22" s="9" customFormat="1" ht="18" customHeight="1" x14ac:dyDescent="0.25">
      <c r="B224" s="2" t="str">
        <f t="shared" si="0"/>
        <v/>
      </c>
      <c r="C224" s="2"/>
      <c r="D224" s="2"/>
      <c r="E224" s="3" t="s">
        <v>192</v>
      </c>
      <c r="F224" s="2"/>
      <c r="G224" s="2"/>
      <c r="H224" s="3" t="s">
        <v>193</v>
      </c>
      <c r="I224" s="2"/>
      <c r="J224" s="2"/>
      <c r="K224" s="3" t="s">
        <v>194</v>
      </c>
      <c r="L224" s="2"/>
      <c r="M224" s="2"/>
      <c r="N224" s="3" t="s">
        <v>195</v>
      </c>
      <c r="O224" s="2"/>
      <c r="P224" s="2"/>
      <c r="Q224" s="2"/>
      <c r="U224" s="3" t="s">
        <v>74</v>
      </c>
      <c r="V224" s="9" t="s">
        <v>536</v>
      </c>
    </row>
    <row r="225" spans="2:22" s="9" customFormat="1" ht="18" customHeight="1" x14ac:dyDescent="0.25">
      <c r="B225" s="2" t="str">
        <f t="shared" si="0"/>
        <v/>
      </c>
      <c r="C225" s="2"/>
      <c r="D225" s="2"/>
      <c r="E225" s="3" t="s">
        <v>196</v>
      </c>
      <c r="F225" s="2"/>
      <c r="G225" s="2"/>
      <c r="H225" s="3" t="s">
        <v>197</v>
      </c>
      <c r="I225" s="2"/>
      <c r="J225" s="2"/>
      <c r="K225" s="3" t="s">
        <v>198</v>
      </c>
      <c r="L225" s="2"/>
      <c r="M225" s="2"/>
      <c r="N225" s="3" t="s">
        <v>199</v>
      </c>
      <c r="O225" s="2"/>
      <c r="P225" s="2"/>
      <c r="Q225" s="2"/>
      <c r="U225" s="3" t="s">
        <v>41</v>
      </c>
      <c r="V225" s="9" t="s">
        <v>536</v>
      </c>
    </row>
    <row r="226" spans="2:22" s="9" customFormat="1" ht="18" customHeight="1" x14ac:dyDescent="0.25">
      <c r="B226" s="2" t="str">
        <f t="shared" si="0"/>
        <v/>
      </c>
      <c r="C226" s="2"/>
      <c r="D226" s="2"/>
      <c r="E226" s="3" t="s">
        <v>200</v>
      </c>
      <c r="F226" s="2"/>
      <c r="G226" s="2"/>
      <c r="H226" s="3" t="s">
        <v>201</v>
      </c>
      <c r="I226" s="2"/>
      <c r="J226" s="2"/>
      <c r="K226" s="3" t="s">
        <v>202</v>
      </c>
      <c r="L226" s="2"/>
      <c r="M226" s="2"/>
      <c r="N226" s="3" t="s">
        <v>203</v>
      </c>
      <c r="O226" s="2"/>
      <c r="P226" s="2"/>
      <c r="Q226" s="2"/>
      <c r="U226" s="3" t="s">
        <v>80</v>
      </c>
      <c r="V226" s="9" t="s">
        <v>575</v>
      </c>
    </row>
    <row r="227" spans="2:22" s="9" customFormat="1" ht="18" customHeight="1" x14ac:dyDescent="0.25">
      <c r="B227" s="2" t="str">
        <f t="shared" si="0"/>
        <v/>
      </c>
      <c r="C227" s="2"/>
      <c r="D227" s="2"/>
      <c r="E227" s="3" t="s">
        <v>204</v>
      </c>
      <c r="F227" s="2"/>
      <c r="G227" s="2"/>
      <c r="H227" s="3" t="s">
        <v>205</v>
      </c>
      <c r="I227" s="2"/>
      <c r="J227" s="2"/>
      <c r="K227" s="3" t="s">
        <v>206</v>
      </c>
      <c r="L227" s="2"/>
      <c r="M227" s="2"/>
      <c r="N227" s="3" t="s">
        <v>207</v>
      </c>
      <c r="O227" s="2"/>
      <c r="P227" s="2"/>
      <c r="Q227" s="2"/>
      <c r="U227" s="3" t="s">
        <v>78</v>
      </c>
      <c r="V227" s="9" t="s">
        <v>536</v>
      </c>
    </row>
    <row r="228" spans="2:22" s="9" customFormat="1" ht="18" customHeight="1" x14ac:dyDescent="0.25">
      <c r="B228" s="2" t="str">
        <f t="shared" si="0"/>
        <v/>
      </c>
      <c r="C228" s="2"/>
      <c r="D228" s="2"/>
      <c r="E228" s="3" t="s">
        <v>208</v>
      </c>
      <c r="F228" s="2"/>
      <c r="G228" s="2"/>
      <c r="H228" s="3" t="s">
        <v>209</v>
      </c>
      <c r="I228" s="2"/>
      <c r="J228" s="2"/>
      <c r="K228" s="3" t="s">
        <v>210</v>
      </c>
      <c r="L228" s="2"/>
      <c r="M228" s="2"/>
      <c r="N228" s="3" t="s">
        <v>211</v>
      </c>
      <c r="O228" s="2"/>
      <c r="P228" s="2"/>
      <c r="Q228" s="2"/>
      <c r="U228" s="3" t="s">
        <v>45</v>
      </c>
      <c r="V228" s="9" t="s">
        <v>536</v>
      </c>
    </row>
    <row r="229" spans="2:22" s="9" customFormat="1" ht="18" customHeight="1" x14ac:dyDescent="0.25">
      <c r="B229" s="2" t="str">
        <f t="shared" si="0"/>
        <v/>
      </c>
      <c r="C229" s="2"/>
      <c r="D229" s="2"/>
      <c r="E229" s="3" t="s">
        <v>212</v>
      </c>
      <c r="F229" s="2"/>
      <c r="G229" s="2"/>
      <c r="H229" s="3" t="s">
        <v>213</v>
      </c>
      <c r="I229" s="2"/>
      <c r="J229" s="2"/>
      <c r="K229" s="3" t="s">
        <v>214</v>
      </c>
      <c r="L229" s="2"/>
      <c r="M229" s="2"/>
      <c r="N229" s="3" t="s">
        <v>215</v>
      </c>
      <c r="O229" s="2"/>
      <c r="P229" s="2"/>
      <c r="Q229" s="2"/>
      <c r="U229" s="3" t="s">
        <v>82</v>
      </c>
      <c r="V229" s="9" t="s">
        <v>536</v>
      </c>
    </row>
    <row r="230" spans="2:22" s="9" customFormat="1" ht="18" customHeight="1" x14ac:dyDescent="0.25">
      <c r="B230" s="2" t="str">
        <f t="shared" si="0"/>
        <v/>
      </c>
      <c r="C230" s="2"/>
      <c r="D230" s="2"/>
      <c r="E230" s="3" t="s">
        <v>216</v>
      </c>
      <c r="F230" s="2"/>
      <c r="G230" s="2"/>
      <c r="H230" s="3" t="s">
        <v>217</v>
      </c>
      <c r="I230" s="2"/>
      <c r="J230" s="2"/>
      <c r="K230" s="3" t="s">
        <v>14</v>
      </c>
      <c r="L230" s="2"/>
      <c r="M230" s="2"/>
      <c r="N230" s="3" t="s">
        <v>218</v>
      </c>
      <c r="O230" s="2"/>
      <c r="P230" s="2"/>
      <c r="Q230" s="2"/>
      <c r="U230" s="3" t="s">
        <v>49</v>
      </c>
      <c r="V230" s="9" t="s">
        <v>536</v>
      </c>
    </row>
    <row r="231" spans="2:22" s="9" customFormat="1" ht="18" customHeight="1" x14ac:dyDescent="0.25">
      <c r="B231" s="2" t="str">
        <f t="shared" si="0"/>
        <v/>
      </c>
      <c r="C231" s="2"/>
      <c r="D231" s="2"/>
      <c r="E231" s="3" t="s">
        <v>219</v>
      </c>
      <c r="F231" s="2"/>
      <c r="G231" s="2"/>
      <c r="H231" s="3" t="s">
        <v>220</v>
      </c>
      <c r="I231" s="2"/>
      <c r="J231" s="2"/>
      <c r="K231" s="3" t="s">
        <v>221</v>
      </c>
      <c r="L231" s="2"/>
      <c r="M231" s="2"/>
      <c r="N231" s="3" t="s">
        <v>222</v>
      </c>
      <c r="O231" s="2"/>
      <c r="P231" s="2"/>
      <c r="Q231" s="2"/>
      <c r="U231" s="3" t="s">
        <v>53</v>
      </c>
      <c r="V231" s="9" t="s">
        <v>536</v>
      </c>
    </row>
    <row r="232" spans="2:22" s="9" customFormat="1" ht="18" customHeight="1" x14ac:dyDescent="0.25">
      <c r="B232" s="2" t="str">
        <f t="shared" si="0"/>
        <v/>
      </c>
      <c r="C232" s="2"/>
      <c r="D232" s="2"/>
      <c r="E232" s="3" t="s">
        <v>223</v>
      </c>
      <c r="F232" s="2"/>
      <c r="G232" s="2"/>
      <c r="H232" s="3" t="s">
        <v>224</v>
      </c>
      <c r="I232" s="2"/>
      <c r="J232" s="2"/>
      <c r="K232" s="3" t="s">
        <v>225</v>
      </c>
      <c r="L232" s="2"/>
      <c r="M232" s="2"/>
      <c r="N232" s="3" t="s">
        <v>226</v>
      </c>
      <c r="O232" s="2"/>
      <c r="P232" s="2"/>
      <c r="Q232" s="2"/>
      <c r="U232" s="3" t="s">
        <v>57</v>
      </c>
      <c r="V232" s="9" t="s">
        <v>574</v>
      </c>
    </row>
    <row r="233" spans="2:22" s="9" customFormat="1" ht="18" customHeight="1" x14ac:dyDescent="0.25">
      <c r="B233" s="2" t="str">
        <f t="shared" si="0"/>
        <v/>
      </c>
      <c r="C233" s="2"/>
      <c r="D233" s="2"/>
      <c r="E233" s="3" t="s">
        <v>227</v>
      </c>
      <c r="F233" s="2"/>
      <c r="G233" s="2"/>
      <c r="H233" s="3" t="s">
        <v>228</v>
      </c>
      <c r="I233" s="2"/>
      <c r="J233" s="2"/>
      <c r="K233" s="3" t="s">
        <v>229</v>
      </c>
      <c r="L233" s="2"/>
      <c r="M233" s="2"/>
      <c r="N233" s="3" t="s">
        <v>230</v>
      </c>
      <c r="O233" s="2"/>
      <c r="P233" s="2"/>
      <c r="Q233" s="2"/>
      <c r="U233" s="3" t="s">
        <v>86</v>
      </c>
      <c r="V233" s="9" t="s">
        <v>536</v>
      </c>
    </row>
    <row r="234" spans="2:22" s="9" customFormat="1" ht="18" customHeight="1" x14ac:dyDescent="0.25">
      <c r="B234" s="2" t="str">
        <f t="shared" si="0"/>
        <v/>
      </c>
      <c r="C234" s="2"/>
      <c r="D234" s="2"/>
      <c r="E234" s="3" t="s">
        <v>231</v>
      </c>
      <c r="F234" s="2"/>
      <c r="G234" s="2"/>
      <c r="H234" s="3" t="s">
        <v>232</v>
      </c>
      <c r="I234" s="2"/>
      <c r="J234" s="2"/>
      <c r="K234" s="3" t="s">
        <v>233</v>
      </c>
      <c r="L234" s="2"/>
      <c r="M234" s="2"/>
      <c r="N234" s="3" t="s">
        <v>234</v>
      </c>
      <c r="O234" s="2"/>
      <c r="P234" s="2"/>
      <c r="Q234" s="2"/>
      <c r="U234" s="3" t="s">
        <v>84</v>
      </c>
      <c r="V234" s="9" t="s">
        <v>536</v>
      </c>
    </row>
    <row r="235" spans="2:22" s="9" customFormat="1" ht="18" customHeight="1" x14ac:dyDescent="0.25">
      <c r="B235" s="2" t="str">
        <f t="shared" si="0"/>
        <v/>
      </c>
      <c r="C235" s="2"/>
      <c r="D235" s="2"/>
      <c r="E235" s="3" t="s">
        <v>235</v>
      </c>
      <c r="F235" s="2"/>
      <c r="G235" s="2"/>
      <c r="H235" s="3" t="s">
        <v>236</v>
      </c>
      <c r="I235" s="2"/>
      <c r="J235" s="2"/>
      <c r="K235" s="3" t="s">
        <v>237</v>
      </c>
      <c r="L235" s="2"/>
      <c r="M235" s="2"/>
      <c r="N235" s="3" t="s">
        <v>238</v>
      </c>
      <c r="O235" s="2"/>
      <c r="P235" s="2"/>
      <c r="Q235" s="2"/>
      <c r="U235" s="3" t="s">
        <v>88</v>
      </c>
      <c r="V235" s="9" t="s">
        <v>574</v>
      </c>
    </row>
    <row r="236" spans="2:22" s="9" customFormat="1" ht="18" customHeight="1" x14ac:dyDescent="0.25">
      <c r="B236" s="2" t="str">
        <f t="shared" si="0"/>
        <v/>
      </c>
      <c r="C236" s="2"/>
      <c r="D236" s="2"/>
      <c r="E236" s="3" t="s">
        <v>239</v>
      </c>
      <c r="F236" s="2"/>
      <c r="G236" s="2"/>
      <c r="H236" s="3" t="s">
        <v>240</v>
      </c>
      <c r="I236" s="2"/>
      <c r="J236" s="2"/>
      <c r="K236" s="3" t="s">
        <v>241</v>
      </c>
      <c r="L236" s="2"/>
      <c r="M236" s="2"/>
      <c r="N236" s="3" t="s">
        <v>242</v>
      </c>
      <c r="O236" s="2"/>
      <c r="P236" s="2"/>
      <c r="Q236" s="2"/>
      <c r="U236" s="3" t="s">
        <v>59</v>
      </c>
      <c r="V236" s="9" t="s">
        <v>536</v>
      </c>
    </row>
    <row r="237" spans="2:22" s="9" customFormat="1" ht="18" customHeight="1" x14ac:dyDescent="0.25">
      <c r="B237" s="2" t="str">
        <f t="shared" si="0"/>
        <v/>
      </c>
      <c r="C237" s="2"/>
      <c r="D237" s="2"/>
      <c r="E237" s="3" t="s">
        <v>243</v>
      </c>
      <c r="F237" s="2"/>
      <c r="G237" s="2"/>
      <c r="H237" s="3" t="s">
        <v>244</v>
      </c>
      <c r="I237" s="2"/>
      <c r="J237" s="2"/>
      <c r="K237" s="3" t="s">
        <v>245</v>
      </c>
      <c r="L237" s="2"/>
      <c r="M237" s="2"/>
      <c r="N237" s="3" t="s">
        <v>246</v>
      </c>
      <c r="O237" s="2"/>
      <c r="P237" s="2"/>
      <c r="Q237" s="2"/>
      <c r="U237" s="3" t="s">
        <v>92</v>
      </c>
      <c r="V237" s="9" t="s">
        <v>536</v>
      </c>
    </row>
    <row r="238" spans="2:22" s="9" customFormat="1" ht="18" customHeight="1" x14ac:dyDescent="0.25">
      <c r="B238" s="2" t="str">
        <f t="shared" si="0"/>
        <v/>
      </c>
      <c r="C238" s="2"/>
      <c r="D238" s="2"/>
      <c r="E238" s="3" t="s">
        <v>247</v>
      </c>
      <c r="F238" s="2"/>
      <c r="G238" s="2"/>
      <c r="H238" s="3" t="s">
        <v>248</v>
      </c>
      <c r="I238" s="2"/>
      <c r="J238" s="2"/>
      <c r="K238" s="3" t="s">
        <v>249</v>
      </c>
      <c r="L238" s="2"/>
      <c r="M238" s="2"/>
      <c r="N238" s="3" t="s">
        <v>250</v>
      </c>
      <c r="O238" s="2"/>
      <c r="P238" s="2"/>
      <c r="Q238" s="2"/>
      <c r="U238" s="3" t="s">
        <v>90</v>
      </c>
      <c r="V238" s="9" t="s">
        <v>536</v>
      </c>
    </row>
    <row r="239" spans="2:22" s="9" customFormat="1" ht="18" customHeight="1" x14ac:dyDescent="0.25">
      <c r="B239" s="2" t="str">
        <f t="shared" si="0"/>
        <v/>
      </c>
      <c r="C239" s="2"/>
      <c r="D239" s="2"/>
      <c r="E239" s="3" t="s">
        <v>251</v>
      </c>
      <c r="F239" s="2"/>
      <c r="G239" s="2"/>
      <c r="H239" s="3" t="s">
        <v>252</v>
      </c>
      <c r="I239" s="2"/>
      <c r="J239" s="2"/>
      <c r="K239" s="3" t="s">
        <v>253</v>
      </c>
      <c r="L239" s="2"/>
      <c r="M239" s="2"/>
      <c r="N239" s="3" t="s">
        <v>254</v>
      </c>
      <c r="O239" s="2"/>
      <c r="P239" s="2"/>
      <c r="Q239" s="2"/>
      <c r="U239" s="3" t="s">
        <v>94</v>
      </c>
      <c r="V239" s="9" t="s">
        <v>536</v>
      </c>
    </row>
    <row r="240" spans="2:22" s="9" customFormat="1" ht="18" customHeight="1" x14ac:dyDescent="0.25">
      <c r="B240" s="2" t="str">
        <f t="shared" si="0"/>
        <v/>
      </c>
      <c r="C240" s="2"/>
      <c r="D240" s="2"/>
      <c r="E240" s="3" t="s">
        <v>255</v>
      </c>
      <c r="F240" s="2"/>
      <c r="G240" s="2"/>
      <c r="H240" s="3" t="s">
        <v>256</v>
      </c>
      <c r="I240" s="2"/>
      <c r="J240" s="2"/>
      <c r="K240" s="3" t="s">
        <v>257</v>
      </c>
      <c r="L240" s="2"/>
      <c r="M240" s="2"/>
      <c r="N240" s="3" t="s">
        <v>258</v>
      </c>
      <c r="O240" s="2"/>
      <c r="P240" s="2"/>
      <c r="Q240" s="2"/>
      <c r="U240" s="3" t="s">
        <v>98</v>
      </c>
      <c r="V240" s="9" t="s">
        <v>536</v>
      </c>
    </row>
    <row r="241" spans="2:22" s="9" customFormat="1" ht="18" customHeight="1" x14ac:dyDescent="0.25">
      <c r="B241" s="2" t="str">
        <f t="shared" si="0"/>
        <v/>
      </c>
      <c r="C241" s="2"/>
      <c r="D241" s="2"/>
      <c r="E241" s="3" t="s">
        <v>259</v>
      </c>
      <c r="F241" s="2"/>
      <c r="G241" s="2"/>
      <c r="H241" s="3" t="s">
        <v>260</v>
      </c>
      <c r="I241" s="2"/>
      <c r="J241" s="2"/>
      <c r="K241" s="3" t="s">
        <v>261</v>
      </c>
      <c r="L241" s="2"/>
      <c r="M241" s="2"/>
      <c r="N241" s="2" t="s">
        <v>262</v>
      </c>
      <c r="O241" s="2"/>
      <c r="P241" s="2"/>
      <c r="Q241" s="2"/>
      <c r="U241" s="3" t="s">
        <v>102</v>
      </c>
      <c r="V241" s="9" t="s">
        <v>536</v>
      </c>
    </row>
    <row r="242" spans="2:22" s="9" customFormat="1" ht="18" customHeight="1" x14ac:dyDescent="0.25">
      <c r="B242" s="2" t="str">
        <f t="shared" si="0"/>
        <v/>
      </c>
      <c r="C242" s="2"/>
      <c r="D242" s="2"/>
      <c r="E242" s="3" t="s">
        <v>263</v>
      </c>
      <c r="F242" s="2"/>
      <c r="G242" s="2"/>
      <c r="H242" s="3" t="s">
        <v>264</v>
      </c>
      <c r="I242" s="2"/>
      <c r="J242" s="2"/>
      <c r="K242" s="3" t="s">
        <v>265</v>
      </c>
      <c r="L242" s="2"/>
      <c r="M242" s="2"/>
      <c r="N242" s="2" t="s">
        <v>262</v>
      </c>
      <c r="O242" s="2"/>
      <c r="P242" s="2"/>
      <c r="Q242" s="2"/>
      <c r="U242" s="3" t="s">
        <v>96</v>
      </c>
      <c r="V242" s="9" t="s">
        <v>574</v>
      </c>
    </row>
    <row r="243" spans="2:22" s="9" customFormat="1" ht="18" customHeight="1" x14ac:dyDescent="0.25">
      <c r="B243" s="2" t="str">
        <f t="shared" si="0"/>
        <v/>
      </c>
      <c r="C243" s="2"/>
      <c r="D243" s="2"/>
      <c r="E243" s="3" t="s">
        <v>266</v>
      </c>
      <c r="F243" s="2"/>
      <c r="G243" s="2"/>
      <c r="H243" s="3" t="s">
        <v>267</v>
      </c>
      <c r="I243" s="2"/>
      <c r="J243" s="2"/>
      <c r="K243" s="3" t="s">
        <v>268</v>
      </c>
      <c r="L243" s="2"/>
      <c r="M243" s="2"/>
      <c r="N243" s="2" t="s">
        <v>262</v>
      </c>
      <c r="O243" s="2"/>
      <c r="P243" s="2"/>
      <c r="Q243" s="2"/>
      <c r="U243" s="3" t="s">
        <v>100</v>
      </c>
      <c r="V243" s="9" t="s">
        <v>536</v>
      </c>
    </row>
    <row r="244" spans="2:22" s="9" customFormat="1" ht="18" customHeight="1" x14ac:dyDescent="0.25">
      <c r="B244" s="2" t="str">
        <f t="shared" si="0"/>
        <v/>
      </c>
      <c r="C244" s="2"/>
      <c r="D244" s="2"/>
      <c r="E244" s="3" t="s">
        <v>269</v>
      </c>
      <c r="F244" s="2"/>
      <c r="G244" s="2"/>
      <c r="H244" s="3" t="s">
        <v>270</v>
      </c>
      <c r="I244" s="2"/>
      <c r="J244" s="2"/>
      <c r="K244" s="3" t="s">
        <v>271</v>
      </c>
      <c r="L244" s="2"/>
      <c r="M244" s="2"/>
      <c r="N244" s="2" t="s">
        <v>262</v>
      </c>
      <c r="O244" s="2"/>
      <c r="P244" s="2"/>
      <c r="Q244" s="2"/>
      <c r="U244" s="3" t="s">
        <v>104</v>
      </c>
      <c r="V244" s="9" t="s">
        <v>575</v>
      </c>
    </row>
    <row r="245" spans="2:22" s="9" customFormat="1" ht="18" customHeight="1" x14ac:dyDescent="0.25">
      <c r="B245" s="2" t="str">
        <f t="shared" ref="B245:B272" si="1">IF($B$179="A Coruña",E245,IF($B$179="Lugo",H245,IF($B$179="Ourense",K245,IF($B$179="Pontevedra",N245,""))))</f>
        <v/>
      </c>
      <c r="C245" s="2"/>
      <c r="D245" s="2"/>
      <c r="E245" s="3" t="s">
        <v>272</v>
      </c>
      <c r="F245" s="2"/>
      <c r="G245" s="2"/>
      <c r="H245" s="3" t="s">
        <v>273</v>
      </c>
      <c r="I245" s="2"/>
      <c r="J245" s="2"/>
      <c r="K245" s="3" t="s">
        <v>274</v>
      </c>
      <c r="L245" s="2"/>
      <c r="M245" s="2"/>
      <c r="N245" s="2" t="s">
        <v>262</v>
      </c>
      <c r="O245" s="2"/>
      <c r="P245" s="2"/>
      <c r="Q245" s="2"/>
      <c r="U245" s="3" t="s">
        <v>108</v>
      </c>
      <c r="V245" s="9" t="s">
        <v>574</v>
      </c>
    </row>
    <row r="246" spans="2:22" s="9" customFormat="1" ht="18" customHeight="1" x14ac:dyDescent="0.25">
      <c r="B246" s="2" t="str">
        <f t="shared" si="1"/>
        <v/>
      </c>
      <c r="C246" s="2"/>
      <c r="D246" s="2"/>
      <c r="E246" s="3" t="s">
        <v>275</v>
      </c>
      <c r="F246" s="2"/>
      <c r="G246" s="2"/>
      <c r="H246" s="3" t="s">
        <v>276</v>
      </c>
      <c r="I246" s="2"/>
      <c r="J246" s="2"/>
      <c r="K246" s="3" t="s">
        <v>277</v>
      </c>
      <c r="L246" s="2"/>
      <c r="M246" s="2"/>
      <c r="N246" s="2" t="s">
        <v>262</v>
      </c>
      <c r="O246" s="2"/>
      <c r="P246" s="2"/>
      <c r="Q246" s="2"/>
      <c r="U246" s="3" t="s">
        <v>63</v>
      </c>
      <c r="V246" s="9" t="s">
        <v>574</v>
      </c>
    </row>
    <row r="247" spans="2:22" s="9" customFormat="1" ht="18" customHeight="1" x14ac:dyDescent="0.25">
      <c r="B247" s="2" t="str">
        <f t="shared" si="1"/>
        <v/>
      </c>
      <c r="C247" s="2"/>
      <c r="D247" s="2"/>
      <c r="E247" s="3" t="s">
        <v>278</v>
      </c>
      <c r="F247" s="2"/>
      <c r="G247" s="2"/>
      <c r="H247" s="2" t="s">
        <v>262</v>
      </c>
      <c r="I247" s="2"/>
      <c r="J247" s="2"/>
      <c r="K247" s="3" t="s">
        <v>279</v>
      </c>
      <c r="L247" s="2"/>
      <c r="M247" s="2"/>
      <c r="N247" s="2" t="s">
        <v>262</v>
      </c>
      <c r="O247" s="2"/>
      <c r="P247" s="2"/>
      <c r="Q247" s="2"/>
      <c r="U247" s="3" t="s">
        <v>67</v>
      </c>
      <c r="V247" s="9" t="s">
        <v>574</v>
      </c>
    </row>
    <row r="248" spans="2:22" s="9" customFormat="1" ht="18" customHeight="1" x14ac:dyDescent="0.25">
      <c r="B248" s="2" t="str">
        <f t="shared" si="1"/>
        <v/>
      </c>
      <c r="C248" s="2"/>
      <c r="D248" s="2"/>
      <c r="E248" s="3" t="s">
        <v>280</v>
      </c>
      <c r="F248" s="2"/>
      <c r="G248" s="2"/>
      <c r="H248" s="2" t="s">
        <v>262</v>
      </c>
      <c r="I248" s="2"/>
      <c r="J248" s="2"/>
      <c r="K248" s="3" t="s">
        <v>281</v>
      </c>
      <c r="L248" s="2"/>
      <c r="M248" s="2"/>
      <c r="N248" s="2" t="s">
        <v>262</v>
      </c>
      <c r="O248" s="2"/>
      <c r="P248" s="2"/>
      <c r="Q248" s="2"/>
      <c r="U248" s="3" t="s">
        <v>61</v>
      </c>
      <c r="V248" s="9" t="s">
        <v>536</v>
      </c>
    </row>
    <row r="249" spans="2:22" s="9" customFormat="1" ht="18" customHeight="1" x14ac:dyDescent="0.25">
      <c r="B249" s="2" t="str">
        <f t="shared" si="1"/>
        <v/>
      </c>
      <c r="C249" s="2"/>
      <c r="D249" s="2"/>
      <c r="E249" s="3" t="s">
        <v>282</v>
      </c>
      <c r="F249" s="2"/>
      <c r="G249" s="2"/>
      <c r="H249" s="2" t="s">
        <v>262</v>
      </c>
      <c r="I249" s="2"/>
      <c r="J249" s="2"/>
      <c r="K249" s="3" t="s">
        <v>283</v>
      </c>
      <c r="L249" s="2"/>
      <c r="M249" s="2"/>
      <c r="N249" s="2" t="s">
        <v>262</v>
      </c>
      <c r="O249" s="2"/>
      <c r="P249" s="2"/>
      <c r="Q249" s="2"/>
      <c r="U249" s="3" t="s">
        <v>106</v>
      </c>
      <c r="V249" s="9" t="s">
        <v>536</v>
      </c>
    </row>
    <row r="250" spans="2:22" s="9" customFormat="1" ht="18" customHeight="1" x14ac:dyDescent="0.25">
      <c r="B250" s="2" t="str">
        <f t="shared" si="1"/>
        <v/>
      </c>
      <c r="C250" s="2"/>
      <c r="D250" s="2"/>
      <c r="E250" s="3" t="s">
        <v>284</v>
      </c>
      <c r="F250" s="2"/>
      <c r="G250" s="2"/>
      <c r="H250" s="2" t="s">
        <v>262</v>
      </c>
      <c r="I250" s="2"/>
      <c r="J250" s="2"/>
      <c r="K250" s="3" t="s">
        <v>285</v>
      </c>
      <c r="L250" s="2"/>
      <c r="M250" s="2"/>
      <c r="N250" s="2" t="s">
        <v>262</v>
      </c>
      <c r="O250" s="2"/>
      <c r="P250" s="2"/>
      <c r="Q250" s="2"/>
      <c r="U250" s="3" t="s">
        <v>110</v>
      </c>
      <c r="V250" s="9" t="s">
        <v>536</v>
      </c>
    </row>
    <row r="251" spans="2:22" s="9" customFormat="1" ht="18" customHeight="1" x14ac:dyDescent="0.25">
      <c r="B251" s="2" t="str">
        <f t="shared" si="1"/>
        <v/>
      </c>
      <c r="C251" s="2"/>
      <c r="D251" s="2"/>
      <c r="E251" s="3" t="s">
        <v>286</v>
      </c>
      <c r="F251" s="2"/>
      <c r="G251" s="2"/>
      <c r="H251" s="2" t="s">
        <v>262</v>
      </c>
      <c r="I251" s="2"/>
      <c r="J251" s="2"/>
      <c r="K251" s="3" t="s">
        <v>287</v>
      </c>
      <c r="L251" s="2"/>
      <c r="M251" s="2"/>
      <c r="N251" s="2" t="s">
        <v>262</v>
      </c>
      <c r="O251" s="2"/>
      <c r="P251" s="2"/>
      <c r="Q251" s="2"/>
      <c r="U251" s="3" t="s">
        <v>112</v>
      </c>
      <c r="V251" s="9" t="s">
        <v>574</v>
      </c>
    </row>
    <row r="252" spans="2:22" s="9" customFormat="1" ht="18" customHeight="1" x14ac:dyDescent="0.25">
      <c r="B252" s="2" t="str">
        <f t="shared" si="1"/>
        <v/>
      </c>
      <c r="C252" s="2"/>
      <c r="D252" s="2"/>
      <c r="E252" s="3" t="s">
        <v>288</v>
      </c>
      <c r="F252" s="2"/>
      <c r="G252" s="2"/>
      <c r="H252" s="2" t="s">
        <v>262</v>
      </c>
      <c r="I252" s="2"/>
      <c r="J252" s="2"/>
      <c r="K252" s="3" t="s">
        <v>289</v>
      </c>
      <c r="L252" s="2"/>
      <c r="M252" s="2"/>
      <c r="N252" s="2" t="s">
        <v>262</v>
      </c>
      <c r="O252" s="2"/>
      <c r="P252" s="2"/>
      <c r="Q252" s="2"/>
      <c r="U252" s="3" t="s">
        <v>116</v>
      </c>
      <c r="V252" s="9" t="s">
        <v>536</v>
      </c>
    </row>
    <row r="253" spans="2:22" s="9" customFormat="1" ht="18" customHeight="1" x14ac:dyDescent="0.25">
      <c r="B253" s="2" t="str">
        <f t="shared" si="1"/>
        <v/>
      </c>
      <c r="C253" s="2"/>
      <c r="D253" s="2"/>
      <c r="E253" s="3" t="s">
        <v>290</v>
      </c>
      <c r="F253" s="2"/>
      <c r="G253" s="2"/>
      <c r="H253" s="2" t="s">
        <v>262</v>
      </c>
      <c r="I253" s="2"/>
      <c r="J253" s="2"/>
      <c r="K253" s="3" t="s">
        <v>291</v>
      </c>
      <c r="L253" s="2"/>
      <c r="M253" s="2"/>
      <c r="N253" s="2" t="s">
        <v>262</v>
      </c>
      <c r="O253" s="2"/>
      <c r="P253" s="2"/>
      <c r="Q253" s="2"/>
      <c r="U253" s="3" t="s">
        <v>114</v>
      </c>
      <c r="V253" s="9" t="s">
        <v>536</v>
      </c>
    </row>
    <row r="254" spans="2:22" s="9" customFormat="1" ht="18" customHeight="1" x14ac:dyDescent="0.25">
      <c r="B254" s="2" t="str">
        <f t="shared" si="1"/>
        <v/>
      </c>
      <c r="C254" s="2"/>
      <c r="D254" s="2"/>
      <c r="E254" s="3" t="s">
        <v>292</v>
      </c>
      <c r="F254" s="2"/>
      <c r="G254" s="2"/>
      <c r="H254" s="2" t="s">
        <v>262</v>
      </c>
      <c r="I254" s="2"/>
      <c r="J254" s="2"/>
      <c r="K254" s="3" t="s">
        <v>293</v>
      </c>
      <c r="L254" s="2"/>
      <c r="M254" s="2"/>
      <c r="N254" s="2" t="s">
        <v>262</v>
      </c>
      <c r="O254" s="2"/>
      <c r="P254" s="2"/>
      <c r="Q254" s="2"/>
      <c r="U254" s="3" t="s">
        <v>65</v>
      </c>
      <c r="V254" s="9" t="s">
        <v>536</v>
      </c>
    </row>
    <row r="255" spans="2:22" s="9" customFormat="1" ht="18" customHeight="1" x14ac:dyDescent="0.25">
      <c r="B255" s="2" t="str">
        <f t="shared" si="1"/>
        <v/>
      </c>
      <c r="C255" s="2"/>
      <c r="D255" s="2"/>
      <c r="E255" s="3" t="s">
        <v>294</v>
      </c>
      <c r="F255" s="2"/>
      <c r="G255" s="2"/>
      <c r="H255" s="2" t="s">
        <v>262</v>
      </c>
      <c r="I255" s="2"/>
      <c r="J255" s="2"/>
      <c r="K255" s="3" t="s">
        <v>295</v>
      </c>
      <c r="L255" s="2"/>
      <c r="M255" s="2"/>
      <c r="N255" s="2" t="s">
        <v>262</v>
      </c>
      <c r="O255" s="2"/>
      <c r="P255" s="2"/>
      <c r="Q255" s="2"/>
      <c r="U255" s="3" t="s">
        <v>118</v>
      </c>
      <c r="V255" s="9" t="s">
        <v>536</v>
      </c>
    </row>
    <row r="256" spans="2:22" s="9" customFormat="1" ht="18" customHeight="1" x14ac:dyDescent="0.25">
      <c r="B256" s="2" t="str">
        <f t="shared" si="1"/>
        <v/>
      </c>
      <c r="C256" s="2"/>
      <c r="D256" s="2"/>
      <c r="E256" s="3" t="s">
        <v>296</v>
      </c>
      <c r="F256" s="2"/>
      <c r="G256" s="2"/>
      <c r="H256" s="2" t="s">
        <v>262</v>
      </c>
      <c r="I256" s="2"/>
      <c r="J256" s="2"/>
      <c r="K256" s="3" t="s">
        <v>297</v>
      </c>
      <c r="L256" s="2"/>
      <c r="M256" s="2"/>
      <c r="N256" s="2" t="s">
        <v>262</v>
      </c>
      <c r="O256" s="2"/>
      <c r="P256" s="2"/>
      <c r="Q256" s="2"/>
      <c r="U256" s="3" t="s">
        <v>71</v>
      </c>
      <c r="V256" s="9" t="s">
        <v>574</v>
      </c>
    </row>
    <row r="257" spans="2:22" s="9" customFormat="1" ht="18" customHeight="1" x14ac:dyDescent="0.25">
      <c r="B257" s="2" t="str">
        <f t="shared" si="1"/>
        <v/>
      </c>
      <c r="C257" s="2"/>
      <c r="D257" s="2"/>
      <c r="E257" s="3" t="s">
        <v>298</v>
      </c>
      <c r="F257" s="2"/>
      <c r="G257" s="2"/>
      <c r="H257" s="2" t="s">
        <v>262</v>
      </c>
      <c r="I257" s="2"/>
      <c r="J257" s="2"/>
      <c r="K257" s="3" t="s">
        <v>299</v>
      </c>
      <c r="L257" s="2"/>
      <c r="M257" s="2"/>
      <c r="N257" s="2" t="s">
        <v>262</v>
      </c>
      <c r="O257" s="2"/>
      <c r="P257" s="2"/>
      <c r="Q257" s="2"/>
      <c r="U257" s="3" t="s">
        <v>75</v>
      </c>
      <c r="V257" s="9" t="s">
        <v>536</v>
      </c>
    </row>
    <row r="258" spans="2:22" s="9" customFormat="1" ht="18" customHeight="1" x14ac:dyDescent="0.25">
      <c r="B258" s="2" t="str">
        <f t="shared" si="1"/>
        <v/>
      </c>
      <c r="C258" s="2"/>
      <c r="D258" s="2"/>
      <c r="E258" s="3" t="s">
        <v>300</v>
      </c>
      <c r="F258" s="2"/>
      <c r="G258" s="2"/>
      <c r="H258" s="2" t="s">
        <v>262</v>
      </c>
      <c r="I258" s="2"/>
      <c r="J258" s="2"/>
      <c r="K258" s="3" t="s">
        <v>301</v>
      </c>
      <c r="L258" s="2"/>
      <c r="M258" s="2"/>
      <c r="N258" s="2" t="s">
        <v>262</v>
      </c>
      <c r="O258" s="2"/>
      <c r="P258" s="2"/>
      <c r="Q258" s="2"/>
      <c r="U258" s="3" t="s">
        <v>122</v>
      </c>
      <c r="V258" s="9" t="s">
        <v>536</v>
      </c>
    </row>
    <row r="259" spans="2:22" s="9" customFormat="1" ht="18" customHeight="1" x14ac:dyDescent="0.25">
      <c r="B259" s="2" t="str">
        <f t="shared" si="1"/>
        <v/>
      </c>
      <c r="C259" s="2"/>
      <c r="D259" s="2"/>
      <c r="E259" s="3" t="s">
        <v>302</v>
      </c>
      <c r="F259" s="2"/>
      <c r="G259" s="2"/>
      <c r="H259" s="2" t="s">
        <v>262</v>
      </c>
      <c r="I259" s="2"/>
      <c r="J259" s="2"/>
      <c r="K259" s="3" t="s">
        <v>303</v>
      </c>
      <c r="L259" s="2"/>
      <c r="M259" s="2"/>
      <c r="N259" s="2" t="s">
        <v>262</v>
      </c>
      <c r="O259" s="2"/>
      <c r="P259" s="2"/>
      <c r="Q259" s="2"/>
      <c r="U259" s="3" t="s">
        <v>120</v>
      </c>
      <c r="V259" s="9" t="s">
        <v>536</v>
      </c>
    </row>
    <row r="260" spans="2:22" s="9" customFormat="1" ht="18" customHeight="1" x14ac:dyDescent="0.25">
      <c r="B260" s="2" t="str">
        <f t="shared" si="1"/>
        <v/>
      </c>
      <c r="C260" s="2"/>
      <c r="D260" s="2"/>
      <c r="E260" s="3" t="s">
        <v>304</v>
      </c>
      <c r="F260" s="2"/>
      <c r="G260" s="2"/>
      <c r="H260" s="2" t="s">
        <v>262</v>
      </c>
      <c r="I260" s="2"/>
      <c r="J260" s="2"/>
      <c r="K260" s="3" t="s">
        <v>305</v>
      </c>
      <c r="L260" s="2"/>
      <c r="M260" s="2"/>
      <c r="N260" s="2" t="s">
        <v>262</v>
      </c>
      <c r="O260" s="2"/>
      <c r="P260" s="2"/>
      <c r="Q260" s="2"/>
      <c r="U260" s="3" t="s">
        <v>126</v>
      </c>
      <c r="V260" s="9" t="s">
        <v>536</v>
      </c>
    </row>
    <row r="261" spans="2:22" s="9" customFormat="1" ht="18" customHeight="1" x14ac:dyDescent="0.25">
      <c r="B261" s="2" t="str">
        <f t="shared" si="1"/>
        <v/>
      </c>
      <c r="C261" s="2"/>
      <c r="D261" s="2"/>
      <c r="E261" s="3" t="s">
        <v>306</v>
      </c>
      <c r="F261" s="2"/>
      <c r="G261" s="2"/>
      <c r="H261" s="2" t="s">
        <v>262</v>
      </c>
      <c r="I261" s="2"/>
      <c r="J261" s="2"/>
      <c r="K261" s="3" t="s">
        <v>307</v>
      </c>
      <c r="L261" s="2"/>
      <c r="M261" s="2"/>
      <c r="N261" s="2" t="s">
        <v>262</v>
      </c>
      <c r="O261" s="2"/>
      <c r="P261" s="2"/>
      <c r="Q261" s="2"/>
      <c r="U261" s="3" t="s">
        <v>79</v>
      </c>
      <c r="V261" s="9" t="s">
        <v>574</v>
      </c>
    </row>
    <row r="262" spans="2:22" s="9" customFormat="1" ht="18" customHeight="1" x14ac:dyDescent="0.25">
      <c r="B262" s="2" t="str">
        <f t="shared" si="1"/>
        <v/>
      </c>
      <c r="C262" s="2"/>
      <c r="D262" s="2"/>
      <c r="E262" s="3" t="s">
        <v>308</v>
      </c>
      <c r="F262" s="2"/>
      <c r="G262" s="2"/>
      <c r="H262" s="2" t="s">
        <v>262</v>
      </c>
      <c r="I262" s="2"/>
      <c r="J262" s="2"/>
      <c r="K262" s="3" t="s">
        <v>309</v>
      </c>
      <c r="L262" s="2"/>
      <c r="M262" s="2"/>
      <c r="N262" s="2" t="s">
        <v>262</v>
      </c>
      <c r="O262" s="2"/>
      <c r="P262" s="2"/>
      <c r="Q262" s="2"/>
      <c r="U262" s="3" t="s">
        <v>129</v>
      </c>
      <c r="V262" s="9" t="s">
        <v>536</v>
      </c>
    </row>
    <row r="263" spans="2:22" s="9" customFormat="1" ht="18" customHeight="1" x14ac:dyDescent="0.25">
      <c r="B263" s="2" t="str">
        <f t="shared" si="1"/>
        <v/>
      </c>
      <c r="C263" s="2"/>
      <c r="D263" s="2"/>
      <c r="E263" s="3" t="s">
        <v>310</v>
      </c>
      <c r="F263" s="2"/>
      <c r="G263" s="2"/>
      <c r="H263" s="2" t="s">
        <v>262</v>
      </c>
      <c r="I263" s="2"/>
      <c r="J263" s="2"/>
      <c r="K263" s="3" t="s">
        <v>311</v>
      </c>
      <c r="L263" s="2"/>
      <c r="M263" s="2"/>
      <c r="N263" s="2" t="s">
        <v>262</v>
      </c>
      <c r="O263" s="2"/>
      <c r="P263" s="2"/>
      <c r="Q263" s="2"/>
      <c r="U263" s="3" t="s">
        <v>124</v>
      </c>
      <c r="V263" s="9" t="s">
        <v>574</v>
      </c>
    </row>
    <row r="264" spans="2:22" s="9" customFormat="1" ht="18" customHeight="1" x14ac:dyDescent="0.25">
      <c r="B264" s="2" t="str">
        <f t="shared" si="1"/>
        <v/>
      </c>
      <c r="C264" s="2"/>
      <c r="D264" s="2"/>
      <c r="E264" s="3" t="s">
        <v>312</v>
      </c>
      <c r="F264" s="2"/>
      <c r="G264" s="2"/>
      <c r="H264" s="2" t="s">
        <v>262</v>
      </c>
      <c r="I264" s="2"/>
      <c r="J264" s="2"/>
      <c r="K264" s="3" t="s">
        <v>313</v>
      </c>
      <c r="L264" s="2"/>
      <c r="M264" s="2"/>
      <c r="N264" s="2" t="s">
        <v>262</v>
      </c>
      <c r="O264" s="2"/>
      <c r="P264" s="2"/>
      <c r="Q264" s="2"/>
      <c r="U264" s="3" t="s">
        <v>133</v>
      </c>
      <c r="V264" s="9" t="s">
        <v>536</v>
      </c>
    </row>
    <row r="265" spans="2:22" s="9" customFormat="1" ht="18" customHeight="1" x14ac:dyDescent="0.25">
      <c r="B265" s="2" t="str">
        <f t="shared" si="1"/>
        <v/>
      </c>
      <c r="C265" s="2"/>
      <c r="D265" s="2"/>
      <c r="E265" s="3" t="s">
        <v>314</v>
      </c>
      <c r="F265" s="2"/>
      <c r="G265" s="2"/>
      <c r="H265" s="2" t="s">
        <v>262</v>
      </c>
      <c r="I265" s="2"/>
      <c r="J265" s="2"/>
      <c r="K265" s="3" t="s">
        <v>315</v>
      </c>
      <c r="L265" s="2"/>
      <c r="M265" s="2"/>
      <c r="N265" s="2" t="s">
        <v>262</v>
      </c>
      <c r="O265" s="2"/>
      <c r="P265" s="2"/>
      <c r="Q265" s="2"/>
      <c r="U265" s="3" t="s">
        <v>83</v>
      </c>
      <c r="V265" s="9" t="s">
        <v>574</v>
      </c>
    </row>
    <row r="266" spans="2:22" s="9" customFormat="1" ht="18" customHeight="1" x14ac:dyDescent="0.25">
      <c r="B266" s="2" t="str">
        <f t="shared" si="1"/>
        <v/>
      </c>
      <c r="C266" s="2"/>
      <c r="D266" s="2"/>
      <c r="E266" s="3" t="s">
        <v>316</v>
      </c>
      <c r="F266" s="2"/>
      <c r="G266" s="2"/>
      <c r="H266" s="2" t="s">
        <v>262</v>
      </c>
      <c r="I266" s="2"/>
      <c r="J266" s="2"/>
      <c r="K266" s="3" t="s">
        <v>317</v>
      </c>
      <c r="L266" s="2"/>
      <c r="M266" s="2"/>
      <c r="N266" s="2" t="s">
        <v>262</v>
      </c>
      <c r="O266" s="2"/>
      <c r="P266" s="2"/>
      <c r="Q266" s="2"/>
      <c r="U266" s="3" t="s">
        <v>69</v>
      </c>
      <c r="V266" s="9" t="s">
        <v>536</v>
      </c>
    </row>
    <row r="267" spans="2:22" s="9" customFormat="1" ht="18" customHeight="1" x14ac:dyDescent="0.25">
      <c r="B267" s="2" t="str">
        <f t="shared" si="1"/>
        <v/>
      </c>
      <c r="C267" s="2"/>
      <c r="D267" s="2"/>
      <c r="E267" s="3" t="s">
        <v>318</v>
      </c>
      <c r="F267" s="2"/>
      <c r="G267" s="2"/>
      <c r="H267" s="2" t="s">
        <v>262</v>
      </c>
      <c r="I267" s="2"/>
      <c r="J267" s="2"/>
      <c r="K267" s="3" t="s">
        <v>319</v>
      </c>
      <c r="L267" s="2"/>
      <c r="M267" s="2"/>
      <c r="N267" s="2" t="s">
        <v>262</v>
      </c>
      <c r="O267" s="2"/>
      <c r="P267" s="2"/>
      <c r="Q267" s="2"/>
      <c r="U267" s="3" t="s">
        <v>73</v>
      </c>
      <c r="V267" s="9" t="s">
        <v>574</v>
      </c>
    </row>
    <row r="268" spans="2:22" s="9" customFormat="1" ht="18" customHeight="1" x14ac:dyDescent="0.25">
      <c r="B268" s="2" t="str">
        <f t="shared" si="1"/>
        <v/>
      </c>
      <c r="C268" s="2"/>
      <c r="D268" s="2"/>
      <c r="E268" s="3" t="s">
        <v>320</v>
      </c>
      <c r="F268" s="2"/>
      <c r="G268" s="2"/>
      <c r="H268" s="2" t="s">
        <v>262</v>
      </c>
      <c r="I268" s="2"/>
      <c r="J268" s="2"/>
      <c r="K268" s="3" t="s">
        <v>321</v>
      </c>
      <c r="L268" s="2"/>
      <c r="M268" s="2"/>
      <c r="N268" s="2" t="s">
        <v>262</v>
      </c>
      <c r="O268" s="2"/>
      <c r="P268" s="2"/>
      <c r="Q268" s="2"/>
      <c r="U268" s="3" t="s">
        <v>127</v>
      </c>
      <c r="V268" s="9" t="s">
        <v>575</v>
      </c>
    </row>
    <row r="269" spans="2:22" s="9" customFormat="1" ht="18" customHeight="1" x14ac:dyDescent="0.25">
      <c r="B269" s="2" t="str">
        <f t="shared" si="1"/>
        <v/>
      </c>
      <c r="C269" s="2"/>
      <c r="D269" s="2"/>
      <c r="E269" s="3" t="s">
        <v>322</v>
      </c>
      <c r="F269" s="2"/>
      <c r="G269" s="2"/>
      <c r="H269" s="2" t="s">
        <v>262</v>
      </c>
      <c r="I269" s="2"/>
      <c r="J269" s="2"/>
      <c r="K269" s="3" t="s">
        <v>323</v>
      </c>
      <c r="L269" s="2"/>
      <c r="M269" s="2"/>
      <c r="N269" s="2" t="s">
        <v>262</v>
      </c>
      <c r="O269" s="2"/>
      <c r="P269" s="2"/>
      <c r="Q269" s="2"/>
      <c r="U269" s="3" t="s">
        <v>137</v>
      </c>
      <c r="V269" s="9" t="s">
        <v>536</v>
      </c>
    </row>
    <row r="270" spans="2:22" s="9" customFormat="1" ht="18" customHeight="1" x14ac:dyDescent="0.25">
      <c r="B270" s="2" t="str">
        <f t="shared" si="1"/>
        <v/>
      </c>
      <c r="C270" s="2"/>
      <c r="D270" s="2"/>
      <c r="E270" s="3" t="s">
        <v>324</v>
      </c>
      <c r="F270" s="2"/>
      <c r="G270" s="2"/>
      <c r="H270" s="2" t="s">
        <v>262</v>
      </c>
      <c r="I270" s="2"/>
      <c r="J270" s="2"/>
      <c r="K270" s="3" t="s">
        <v>325</v>
      </c>
      <c r="L270" s="2"/>
      <c r="M270" s="2"/>
      <c r="N270" s="2" t="s">
        <v>262</v>
      </c>
      <c r="O270" s="2"/>
      <c r="P270" s="2"/>
      <c r="Q270" s="2"/>
      <c r="U270" s="3" t="s">
        <v>77</v>
      </c>
      <c r="V270" s="9" t="s">
        <v>536</v>
      </c>
    </row>
    <row r="271" spans="2:22" s="9" customFormat="1" ht="18" customHeight="1" x14ac:dyDescent="0.25">
      <c r="B271" s="2" t="str">
        <f t="shared" si="1"/>
        <v/>
      </c>
      <c r="C271" s="2"/>
      <c r="D271" s="2"/>
      <c r="E271" s="3" t="s">
        <v>326</v>
      </c>
      <c r="F271" s="2"/>
      <c r="G271" s="2"/>
      <c r="H271" s="2" t="s">
        <v>262</v>
      </c>
      <c r="I271" s="2"/>
      <c r="J271" s="2"/>
      <c r="K271" s="3" t="s">
        <v>327</v>
      </c>
      <c r="L271" s="2"/>
      <c r="M271" s="2"/>
      <c r="N271" s="2" t="s">
        <v>262</v>
      </c>
      <c r="O271" s="2"/>
      <c r="P271" s="2"/>
      <c r="Q271" s="2"/>
      <c r="U271" s="3" t="s">
        <v>141</v>
      </c>
      <c r="V271" s="9" t="s">
        <v>536</v>
      </c>
    </row>
    <row r="272" spans="2:22" s="9" customFormat="1" ht="18" customHeight="1" x14ac:dyDescent="0.25">
      <c r="B272" s="2" t="str">
        <f t="shared" si="1"/>
        <v/>
      </c>
      <c r="C272" s="2"/>
      <c r="D272" s="2"/>
      <c r="E272" s="3" t="s">
        <v>328</v>
      </c>
      <c r="F272" s="2"/>
      <c r="G272" s="2"/>
      <c r="H272" s="2" t="s">
        <v>262</v>
      </c>
      <c r="I272" s="2"/>
      <c r="J272" s="2"/>
      <c r="K272" s="2" t="s">
        <v>262</v>
      </c>
      <c r="L272" s="2"/>
      <c r="M272" s="2"/>
      <c r="N272" s="2" t="s">
        <v>262</v>
      </c>
      <c r="O272" s="2"/>
      <c r="P272" s="2"/>
      <c r="Q272" s="2"/>
      <c r="U272" s="3" t="s">
        <v>131</v>
      </c>
      <c r="V272" s="9" t="s">
        <v>574</v>
      </c>
    </row>
    <row r="273" spans="2:22" s="9" customFormat="1" ht="18" customHeight="1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U273" s="3" t="s">
        <v>87</v>
      </c>
      <c r="V273" s="9" t="s">
        <v>536</v>
      </c>
    </row>
    <row r="274" spans="2:22" s="9" customFormat="1" ht="18" customHeight="1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U274" s="3" t="s">
        <v>145</v>
      </c>
      <c r="V274" s="9" t="s">
        <v>536</v>
      </c>
    </row>
    <row r="275" spans="2:22" s="9" customFormat="1" ht="18" customHeight="1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U275" s="3" t="s">
        <v>81</v>
      </c>
      <c r="V275" s="9" t="s">
        <v>536</v>
      </c>
    </row>
    <row r="276" spans="2:22" s="9" customFormat="1" ht="18" customHeight="1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U276" s="3" t="s">
        <v>149</v>
      </c>
      <c r="V276" s="9" t="s">
        <v>536</v>
      </c>
    </row>
    <row r="277" spans="2:22" s="9" customFormat="1" ht="18" customHeight="1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U277" s="3" t="s">
        <v>135</v>
      </c>
      <c r="V277" s="9" t="s">
        <v>574</v>
      </c>
    </row>
    <row r="278" spans="2:22" s="9" customFormat="1" ht="18" customHeight="1" x14ac:dyDescent="0.25">
      <c r="U278" s="3" t="s">
        <v>139</v>
      </c>
      <c r="V278" s="9" t="s">
        <v>574</v>
      </c>
    </row>
    <row r="279" spans="2:22" s="9" customFormat="1" ht="18" customHeight="1" x14ac:dyDescent="0.25">
      <c r="U279" s="3" t="s">
        <v>85</v>
      </c>
      <c r="V279" s="9" t="s">
        <v>536</v>
      </c>
    </row>
    <row r="280" spans="2:22" s="9" customFormat="1" ht="18" customHeight="1" x14ac:dyDescent="0.25">
      <c r="U280" s="3" t="s">
        <v>153</v>
      </c>
      <c r="V280" s="9" t="s">
        <v>536</v>
      </c>
    </row>
    <row r="281" spans="2:22" s="9" customFormat="1" ht="18" customHeight="1" x14ac:dyDescent="0.25">
      <c r="U281" s="3" t="s">
        <v>157</v>
      </c>
      <c r="V281" s="9" t="s">
        <v>536</v>
      </c>
    </row>
    <row r="282" spans="2:22" s="9" customFormat="1" ht="18" customHeight="1" x14ac:dyDescent="0.25">
      <c r="U282" s="3" t="s">
        <v>161</v>
      </c>
      <c r="V282" s="9" t="s">
        <v>536</v>
      </c>
    </row>
    <row r="283" spans="2:22" s="9" customFormat="1" ht="18" customHeight="1" x14ac:dyDescent="0.25">
      <c r="U283" s="3" t="s">
        <v>91</v>
      </c>
      <c r="V283" s="9" t="s">
        <v>574</v>
      </c>
    </row>
    <row r="284" spans="2:22" s="9" customFormat="1" ht="18" customHeight="1" x14ac:dyDescent="0.25">
      <c r="U284" s="3" t="s">
        <v>95</v>
      </c>
      <c r="V284" s="9" t="s">
        <v>574</v>
      </c>
    </row>
    <row r="285" spans="2:22" s="9" customFormat="1" ht="18" customHeight="1" x14ac:dyDescent="0.25">
      <c r="U285" s="3" t="s">
        <v>89</v>
      </c>
      <c r="V285" s="9" t="s">
        <v>536</v>
      </c>
    </row>
    <row r="286" spans="2:22" s="9" customFormat="1" ht="18" customHeight="1" x14ac:dyDescent="0.25">
      <c r="U286" s="3" t="s">
        <v>93</v>
      </c>
      <c r="V286" s="9" t="s">
        <v>536</v>
      </c>
    </row>
    <row r="287" spans="2:22" s="9" customFormat="1" ht="18" customHeight="1" x14ac:dyDescent="0.25">
      <c r="U287" s="3" t="s">
        <v>99</v>
      </c>
      <c r="V287" s="9" t="s">
        <v>536</v>
      </c>
    </row>
    <row r="288" spans="2:22" s="9" customFormat="1" ht="18" customHeight="1" x14ac:dyDescent="0.25">
      <c r="U288" s="3" t="s">
        <v>165</v>
      </c>
      <c r="V288" s="9" t="s">
        <v>536</v>
      </c>
    </row>
    <row r="289" spans="21:22" s="9" customFormat="1" ht="18" customHeight="1" x14ac:dyDescent="0.25">
      <c r="U289" s="3" t="s">
        <v>103</v>
      </c>
      <c r="V289" s="9" t="s">
        <v>536</v>
      </c>
    </row>
    <row r="290" spans="21:22" s="9" customFormat="1" ht="18" customHeight="1" x14ac:dyDescent="0.25">
      <c r="U290" s="3" t="s">
        <v>143</v>
      </c>
      <c r="V290" s="9" t="s">
        <v>574</v>
      </c>
    </row>
    <row r="291" spans="21:22" s="9" customFormat="1" ht="18" customHeight="1" x14ac:dyDescent="0.25">
      <c r="U291" s="3" t="s">
        <v>97</v>
      </c>
      <c r="V291" s="9" t="s">
        <v>536</v>
      </c>
    </row>
    <row r="292" spans="21:22" s="9" customFormat="1" ht="18" customHeight="1" x14ac:dyDescent="0.25">
      <c r="U292" s="3" t="s">
        <v>101</v>
      </c>
      <c r="V292" s="9" t="s">
        <v>536</v>
      </c>
    </row>
    <row r="293" spans="21:22" s="9" customFormat="1" ht="18" customHeight="1" x14ac:dyDescent="0.25">
      <c r="U293" s="3" t="s">
        <v>105</v>
      </c>
      <c r="V293" s="9" t="s">
        <v>574</v>
      </c>
    </row>
    <row r="294" spans="21:22" s="9" customFormat="1" ht="18" customHeight="1" x14ac:dyDescent="0.25">
      <c r="U294" s="3" t="s">
        <v>147</v>
      </c>
      <c r="V294" s="9" t="s">
        <v>574</v>
      </c>
    </row>
    <row r="295" spans="21:22" s="9" customFormat="1" ht="18" customHeight="1" x14ac:dyDescent="0.25">
      <c r="U295" s="3" t="s">
        <v>107</v>
      </c>
      <c r="V295" s="9" t="s">
        <v>536</v>
      </c>
    </row>
    <row r="296" spans="21:22" s="9" customFormat="1" ht="18" customHeight="1" x14ac:dyDescent="0.25">
      <c r="U296" s="3" t="s">
        <v>111</v>
      </c>
      <c r="V296" s="9" t="s">
        <v>536</v>
      </c>
    </row>
    <row r="297" spans="21:22" s="9" customFormat="1" ht="18" customHeight="1" x14ac:dyDescent="0.25">
      <c r="U297" s="3" t="s">
        <v>109</v>
      </c>
      <c r="V297" s="9" t="s">
        <v>536</v>
      </c>
    </row>
    <row r="298" spans="21:22" s="9" customFormat="1" ht="18" customHeight="1" x14ac:dyDescent="0.25">
      <c r="U298" s="3" t="s">
        <v>115</v>
      </c>
      <c r="V298" s="9" t="s">
        <v>536</v>
      </c>
    </row>
    <row r="299" spans="21:22" s="9" customFormat="1" ht="18" customHeight="1" x14ac:dyDescent="0.25">
      <c r="U299" s="3" t="s">
        <v>151</v>
      </c>
      <c r="V299" s="9" t="s">
        <v>536</v>
      </c>
    </row>
    <row r="300" spans="21:22" s="9" customFormat="1" ht="18" customHeight="1" x14ac:dyDescent="0.25">
      <c r="U300" s="3" t="s">
        <v>169</v>
      </c>
      <c r="V300" s="9" t="s">
        <v>536</v>
      </c>
    </row>
    <row r="301" spans="21:22" s="9" customFormat="1" ht="18" customHeight="1" x14ac:dyDescent="0.25">
      <c r="U301" s="3" t="s">
        <v>113</v>
      </c>
      <c r="V301" s="9" t="s">
        <v>536</v>
      </c>
    </row>
    <row r="302" spans="21:22" s="9" customFormat="1" ht="18" customHeight="1" x14ac:dyDescent="0.25">
      <c r="U302" s="3" t="s">
        <v>117</v>
      </c>
      <c r="V302" s="9" t="s">
        <v>536</v>
      </c>
    </row>
    <row r="303" spans="21:22" s="9" customFormat="1" ht="18" customHeight="1" x14ac:dyDescent="0.25">
      <c r="U303" s="3" t="s">
        <v>119</v>
      </c>
      <c r="V303" s="9" t="s">
        <v>574</v>
      </c>
    </row>
    <row r="304" spans="21:22" s="9" customFormat="1" ht="18" customHeight="1" x14ac:dyDescent="0.25">
      <c r="U304" s="3" t="s">
        <v>173</v>
      </c>
      <c r="V304" s="9" t="s">
        <v>536</v>
      </c>
    </row>
    <row r="305" spans="21:22" s="9" customFormat="1" ht="18" customHeight="1" x14ac:dyDescent="0.25">
      <c r="U305" s="3" t="s">
        <v>155</v>
      </c>
      <c r="V305" s="9" t="s">
        <v>574</v>
      </c>
    </row>
    <row r="306" spans="21:22" s="9" customFormat="1" ht="18" customHeight="1" x14ac:dyDescent="0.25">
      <c r="U306" s="3" t="s">
        <v>177</v>
      </c>
      <c r="V306" s="9" t="s">
        <v>536</v>
      </c>
    </row>
    <row r="307" spans="21:22" s="9" customFormat="1" ht="18" customHeight="1" x14ac:dyDescent="0.25">
      <c r="U307" s="3" t="s">
        <v>159</v>
      </c>
      <c r="V307" s="9" t="s">
        <v>575</v>
      </c>
    </row>
    <row r="308" spans="21:22" s="9" customFormat="1" ht="18" customHeight="1" x14ac:dyDescent="0.25">
      <c r="U308" s="3" t="s">
        <v>163</v>
      </c>
      <c r="V308" s="9" t="s">
        <v>536</v>
      </c>
    </row>
    <row r="309" spans="21:22" s="9" customFormat="1" ht="18" customHeight="1" x14ac:dyDescent="0.25">
      <c r="U309" s="3" t="s">
        <v>167</v>
      </c>
      <c r="V309" s="9" t="s">
        <v>574</v>
      </c>
    </row>
    <row r="310" spans="21:22" s="9" customFormat="1" ht="18" customHeight="1" x14ac:dyDescent="0.25">
      <c r="U310" s="3" t="s">
        <v>171</v>
      </c>
      <c r="V310" s="9" t="s">
        <v>574</v>
      </c>
    </row>
    <row r="311" spans="21:22" s="9" customFormat="1" ht="18" customHeight="1" x14ac:dyDescent="0.25">
      <c r="U311" s="3" t="s">
        <v>123</v>
      </c>
      <c r="V311" s="9" t="s">
        <v>536</v>
      </c>
    </row>
    <row r="312" spans="21:22" s="9" customFormat="1" ht="18" customHeight="1" x14ac:dyDescent="0.25">
      <c r="U312" s="3" t="s">
        <v>181</v>
      </c>
      <c r="V312" s="9" t="s">
        <v>536</v>
      </c>
    </row>
    <row r="313" spans="21:22" s="9" customFormat="1" ht="18" customHeight="1" x14ac:dyDescent="0.25">
      <c r="U313" s="3" t="s">
        <v>12</v>
      </c>
      <c r="V313" s="9" t="s">
        <v>574</v>
      </c>
    </row>
    <row r="314" spans="21:22" s="9" customFormat="1" ht="18" customHeight="1" x14ac:dyDescent="0.25">
      <c r="U314" s="3" t="s">
        <v>175</v>
      </c>
      <c r="V314" s="9" t="s">
        <v>574</v>
      </c>
    </row>
    <row r="315" spans="21:22" s="9" customFormat="1" ht="18" customHeight="1" x14ac:dyDescent="0.25">
      <c r="U315" s="3" t="s">
        <v>184</v>
      </c>
      <c r="V315" s="9" t="s">
        <v>536</v>
      </c>
    </row>
    <row r="316" spans="21:22" s="9" customFormat="1" ht="18" customHeight="1" x14ac:dyDescent="0.25">
      <c r="U316" s="3" t="s">
        <v>179</v>
      </c>
      <c r="V316" s="9" t="s">
        <v>574</v>
      </c>
    </row>
    <row r="317" spans="21:22" s="9" customFormat="1" ht="18" customHeight="1" x14ac:dyDescent="0.25">
      <c r="U317" s="3" t="s">
        <v>188</v>
      </c>
      <c r="V317" s="9" t="s">
        <v>536</v>
      </c>
    </row>
    <row r="318" spans="21:22" s="9" customFormat="1" ht="18" customHeight="1" x14ac:dyDescent="0.25">
      <c r="U318" s="3" t="s">
        <v>121</v>
      </c>
      <c r="V318" s="9" t="s">
        <v>536</v>
      </c>
    </row>
    <row r="319" spans="21:22" s="9" customFormat="1" ht="18" customHeight="1" x14ac:dyDescent="0.25">
      <c r="U319" s="3" t="s">
        <v>183</v>
      </c>
      <c r="V319" s="9" t="s">
        <v>536</v>
      </c>
    </row>
    <row r="320" spans="21:22" s="9" customFormat="1" ht="18" customHeight="1" x14ac:dyDescent="0.25">
      <c r="U320" s="3" t="s">
        <v>192</v>
      </c>
      <c r="V320" s="9" t="s">
        <v>536</v>
      </c>
    </row>
    <row r="321" spans="21:22" s="9" customFormat="1" ht="18" customHeight="1" x14ac:dyDescent="0.25">
      <c r="U321" s="3" t="s">
        <v>125</v>
      </c>
      <c r="V321" s="9" t="s">
        <v>536</v>
      </c>
    </row>
    <row r="322" spans="21:22" s="9" customFormat="1" ht="18" customHeight="1" x14ac:dyDescent="0.25">
      <c r="U322" s="3" t="s">
        <v>130</v>
      </c>
      <c r="V322" s="9" t="s">
        <v>574</v>
      </c>
    </row>
    <row r="323" spans="21:22" s="9" customFormat="1" ht="18" customHeight="1" x14ac:dyDescent="0.25">
      <c r="U323" s="3" t="s">
        <v>128</v>
      </c>
      <c r="V323" s="9" t="s">
        <v>536</v>
      </c>
    </row>
    <row r="324" spans="21:22" s="9" customFormat="1" ht="18" customHeight="1" x14ac:dyDescent="0.25">
      <c r="U324" s="3" t="s">
        <v>196</v>
      </c>
      <c r="V324" s="9" t="s">
        <v>536</v>
      </c>
    </row>
    <row r="325" spans="21:22" s="9" customFormat="1" ht="18" customHeight="1" x14ac:dyDescent="0.25">
      <c r="U325" s="3" t="s">
        <v>186</v>
      </c>
      <c r="V325" s="9" t="s">
        <v>536</v>
      </c>
    </row>
    <row r="326" spans="21:22" s="9" customFormat="1" ht="18" customHeight="1" x14ac:dyDescent="0.25">
      <c r="U326" s="3" t="s">
        <v>190</v>
      </c>
      <c r="V326" s="9" t="s">
        <v>574</v>
      </c>
    </row>
    <row r="327" spans="21:22" s="9" customFormat="1" ht="18" customHeight="1" x14ac:dyDescent="0.25">
      <c r="U327" s="3" t="s">
        <v>200</v>
      </c>
      <c r="V327" s="9" t="s">
        <v>536</v>
      </c>
    </row>
    <row r="328" spans="21:22" s="9" customFormat="1" ht="18" customHeight="1" x14ac:dyDescent="0.25">
      <c r="U328" s="3" t="s">
        <v>194</v>
      </c>
      <c r="V328" s="9" t="s">
        <v>575</v>
      </c>
    </row>
    <row r="329" spans="21:22" s="9" customFormat="1" ht="18" customHeight="1" x14ac:dyDescent="0.25">
      <c r="U329" s="3" t="s">
        <v>204</v>
      </c>
      <c r="V329" s="9" t="s">
        <v>536</v>
      </c>
    </row>
    <row r="330" spans="21:22" s="9" customFormat="1" ht="18" customHeight="1" x14ac:dyDescent="0.25">
      <c r="U330" s="3" t="s">
        <v>132</v>
      </c>
      <c r="V330" s="9" t="s">
        <v>536</v>
      </c>
    </row>
    <row r="331" spans="21:22" s="9" customFormat="1" ht="18" customHeight="1" x14ac:dyDescent="0.25">
      <c r="U331" s="3" t="s">
        <v>208</v>
      </c>
      <c r="V331" s="9" t="s">
        <v>536</v>
      </c>
    </row>
    <row r="332" spans="21:22" s="9" customFormat="1" ht="18" customHeight="1" x14ac:dyDescent="0.25">
      <c r="U332" s="3" t="s">
        <v>136</v>
      </c>
      <c r="V332" s="9" t="s">
        <v>536</v>
      </c>
    </row>
    <row r="333" spans="21:22" s="9" customFormat="1" ht="18" customHeight="1" x14ac:dyDescent="0.25">
      <c r="U333" s="3" t="s">
        <v>140</v>
      </c>
      <c r="V333" s="9" t="s">
        <v>536</v>
      </c>
    </row>
    <row r="334" spans="21:22" s="9" customFormat="1" ht="18" customHeight="1" x14ac:dyDescent="0.25">
      <c r="U334" s="3" t="s">
        <v>134</v>
      </c>
      <c r="V334" s="9" t="s">
        <v>536</v>
      </c>
    </row>
    <row r="335" spans="21:22" s="9" customFormat="1" ht="18" customHeight="1" x14ac:dyDescent="0.25">
      <c r="U335" s="3" t="s">
        <v>212</v>
      </c>
      <c r="V335" s="9" t="s">
        <v>536</v>
      </c>
    </row>
    <row r="336" spans="21:22" s="9" customFormat="1" ht="18" customHeight="1" x14ac:dyDescent="0.25">
      <c r="U336" s="3" t="s">
        <v>138</v>
      </c>
      <c r="V336" s="9" t="s">
        <v>536</v>
      </c>
    </row>
    <row r="337" spans="21:22" s="9" customFormat="1" ht="18" customHeight="1" x14ac:dyDescent="0.25">
      <c r="U337" s="3" t="s">
        <v>198</v>
      </c>
      <c r="V337" s="9" t="s">
        <v>574</v>
      </c>
    </row>
    <row r="338" spans="21:22" s="9" customFormat="1" ht="18" customHeight="1" x14ac:dyDescent="0.25">
      <c r="U338" s="3" t="s">
        <v>202</v>
      </c>
      <c r="V338" s="9" t="s">
        <v>575</v>
      </c>
    </row>
    <row r="339" spans="21:22" s="9" customFormat="1" ht="18" customHeight="1" x14ac:dyDescent="0.25">
      <c r="U339" s="3" t="s">
        <v>142</v>
      </c>
      <c r="V339" s="9" t="s">
        <v>536</v>
      </c>
    </row>
    <row r="340" spans="21:22" s="9" customFormat="1" ht="18" customHeight="1" x14ac:dyDescent="0.25">
      <c r="U340" s="3" t="s">
        <v>144</v>
      </c>
      <c r="V340" s="9" t="s">
        <v>536</v>
      </c>
    </row>
    <row r="341" spans="21:22" s="9" customFormat="1" ht="18" customHeight="1" x14ac:dyDescent="0.25">
      <c r="U341" s="3" t="s">
        <v>148</v>
      </c>
      <c r="V341" s="9" t="s">
        <v>536</v>
      </c>
    </row>
    <row r="342" spans="21:22" s="9" customFormat="1" ht="18" customHeight="1" x14ac:dyDescent="0.25">
      <c r="U342" s="3" t="s">
        <v>216</v>
      </c>
      <c r="V342" s="9" t="s">
        <v>536</v>
      </c>
    </row>
    <row r="343" spans="21:22" s="9" customFormat="1" ht="18" customHeight="1" x14ac:dyDescent="0.25">
      <c r="U343" s="3" t="s">
        <v>206</v>
      </c>
      <c r="V343" s="9" t="s">
        <v>574</v>
      </c>
    </row>
    <row r="344" spans="21:22" s="9" customFormat="1" ht="18" customHeight="1" x14ac:dyDescent="0.25">
      <c r="U344" s="3" t="s">
        <v>146</v>
      </c>
      <c r="V344" s="9" t="s">
        <v>536</v>
      </c>
    </row>
    <row r="345" spans="21:22" s="9" customFormat="1" ht="18" customHeight="1" x14ac:dyDescent="0.25">
      <c r="U345" s="3" t="s">
        <v>219</v>
      </c>
      <c r="V345" s="9" t="s">
        <v>536</v>
      </c>
    </row>
    <row r="346" spans="21:22" s="9" customFormat="1" ht="18" customHeight="1" x14ac:dyDescent="0.25">
      <c r="U346" s="3" t="s">
        <v>223</v>
      </c>
      <c r="V346" s="9" t="s">
        <v>536</v>
      </c>
    </row>
    <row r="347" spans="21:22" s="9" customFormat="1" ht="18" customHeight="1" x14ac:dyDescent="0.25">
      <c r="U347" s="3" t="s">
        <v>227</v>
      </c>
      <c r="V347" s="9" t="s">
        <v>536</v>
      </c>
    </row>
    <row r="348" spans="21:22" s="9" customFormat="1" ht="18" customHeight="1" x14ac:dyDescent="0.25">
      <c r="U348" s="3" t="s">
        <v>150</v>
      </c>
      <c r="V348" s="9" t="s">
        <v>574</v>
      </c>
    </row>
    <row r="349" spans="21:22" s="9" customFormat="1" ht="18" customHeight="1" x14ac:dyDescent="0.25">
      <c r="U349" s="3" t="s">
        <v>231</v>
      </c>
      <c r="V349" s="9" t="s">
        <v>536</v>
      </c>
    </row>
    <row r="350" spans="21:22" s="9" customFormat="1" ht="18" customHeight="1" x14ac:dyDescent="0.25">
      <c r="U350" s="3" t="s">
        <v>235</v>
      </c>
      <c r="V350" s="9" t="s">
        <v>536</v>
      </c>
    </row>
    <row r="351" spans="21:22" s="9" customFormat="1" ht="18" customHeight="1" x14ac:dyDescent="0.25">
      <c r="U351" s="3" t="s">
        <v>154</v>
      </c>
      <c r="V351" s="9" t="s">
        <v>574</v>
      </c>
    </row>
    <row r="352" spans="21:22" s="9" customFormat="1" ht="18" customHeight="1" x14ac:dyDescent="0.25">
      <c r="U352" s="3" t="s">
        <v>152</v>
      </c>
      <c r="V352" s="9" t="s">
        <v>574</v>
      </c>
    </row>
    <row r="353" spans="21:22" s="9" customFormat="1" ht="18" customHeight="1" x14ac:dyDescent="0.25">
      <c r="U353" s="3" t="s">
        <v>156</v>
      </c>
      <c r="V353" s="9" t="s">
        <v>536</v>
      </c>
    </row>
    <row r="354" spans="21:22" s="9" customFormat="1" ht="18" customHeight="1" x14ac:dyDescent="0.25">
      <c r="U354" s="3" t="s">
        <v>158</v>
      </c>
      <c r="V354" s="9" t="s">
        <v>574</v>
      </c>
    </row>
    <row r="355" spans="21:22" s="9" customFormat="1" ht="18" customHeight="1" x14ac:dyDescent="0.25">
      <c r="U355" s="3" t="s">
        <v>210</v>
      </c>
      <c r="V355" s="9" t="s">
        <v>536</v>
      </c>
    </row>
    <row r="356" spans="21:22" s="9" customFormat="1" ht="18" customHeight="1" x14ac:dyDescent="0.25">
      <c r="U356" s="3" t="s">
        <v>239</v>
      </c>
      <c r="V356" s="9" t="s">
        <v>536</v>
      </c>
    </row>
    <row r="357" spans="21:22" s="9" customFormat="1" ht="18" customHeight="1" x14ac:dyDescent="0.25">
      <c r="U357" s="3" t="s">
        <v>160</v>
      </c>
      <c r="V357" s="9" t="s">
        <v>574</v>
      </c>
    </row>
    <row r="358" spans="21:22" s="9" customFormat="1" ht="18" customHeight="1" x14ac:dyDescent="0.25">
      <c r="U358" s="3" t="s">
        <v>214</v>
      </c>
      <c r="V358" s="9" t="s">
        <v>575</v>
      </c>
    </row>
    <row r="359" spans="21:22" s="9" customFormat="1" ht="18" customHeight="1" x14ac:dyDescent="0.25">
      <c r="U359" s="3" t="s">
        <v>243</v>
      </c>
      <c r="V359" s="9" t="s">
        <v>536</v>
      </c>
    </row>
    <row r="360" spans="21:22" s="9" customFormat="1" ht="18" customHeight="1" x14ac:dyDescent="0.25">
      <c r="U360" s="3" t="s">
        <v>247</v>
      </c>
      <c r="V360" s="9" t="s">
        <v>536</v>
      </c>
    </row>
    <row r="361" spans="21:22" s="9" customFormat="1" ht="18" customHeight="1" x14ac:dyDescent="0.25">
      <c r="U361" s="3" t="s">
        <v>251</v>
      </c>
      <c r="V361" s="9" t="s">
        <v>536</v>
      </c>
    </row>
    <row r="362" spans="21:22" s="9" customFormat="1" ht="18" customHeight="1" x14ac:dyDescent="0.25">
      <c r="U362" s="3" t="s">
        <v>255</v>
      </c>
      <c r="V362" s="9" t="s">
        <v>536</v>
      </c>
    </row>
    <row r="363" spans="21:22" s="9" customFormat="1" ht="18" customHeight="1" x14ac:dyDescent="0.25">
      <c r="U363" s="3" t="s">
        <v>14</v>
      </c>
      <c r="V363" s="9" t="s">
        <v>574</v>
      </c>
    </row>
    <row r="364" spans="21:22" s="9" customFormat="1" ht="18" customHeight="1" x14ac:dyDescent="0.25">
      <c r="U364" s="3" t="s">
        <v>162</v>
      </c>
      <c r="V364" s="9" t="s">
        <v>536</v>
      </c>
    </row>
    <row r="365" spans="21:22" s="9" customFormat="1" ht="18" customHeight="1" x14ac:dyDescent="0.25">
      <c r="U365" s="3" t="s">
        <v>166</v>
      </c>
      <c r="V365" s="9" t="s">
        <v>574</v>
      </c>
    </row>
    <row r="366" spans="21:22" s="9" customFormat="1" ht="18" customHeight="1" x14ac:dyDescent="0.25">
      <c r="U366" s="3" t="s">
        <v>259</v>
      </c>
      <c r="V366" s="9" t="s">
        <v>536</v>
      </c>
    </row>
    <row r="367" spans="21:22" s="9" customFormat="1" ht="18" customHeight="1" x14ac:dyDescent="0.25">
      <c r="U367" s="3" t="s">
        <v>263</v>
      </c>
      <c r="V367" s="9" t="s">
        <v>536</v>
      </c>
    </row>
    <row r="368" spans="21:22" s="9" customFormat="1" ht="18" customHeight="1" x14ac:dyDescent="0.25">
      <c r="U368" s="3" t="s">
        <v>266</v>
      </c>
      <c r="V368" s="9" t="s">
        <v>536</v>
      </c>
    </row>
    <row r="369" spans="21:22" s="9" customFormat="1" ht="18" customHeight="1" x14ac:dyDescent="0.25">
      <c r="U369" s="3" t="s">
        <v>221</v>
      </c>
      <c r="V369" s="9" t="s">
        <v>574</v>
      </c>
    </row>
    <row r="370" spans="21:22" s="9" customFormat="1" ht="18" customHeight="1" x14ac:dyDescent="0.25">
      <c r="U370" s="3" t="s">
        <v>225</v>
      </c>
      <c r="V370" s="9" t="s">
        <v>574</v>
      </c>
    </row>
    <row r="371" spans="21:22" s="9" customFormat="1" ht="18" customHeight="1" x14ac:dyDescent="0.25">
      <c r="U371" s="3" t="s">
        <v>269</v>
      </c>
      <c r="V371" s="9" t="s">
        <v>536</v>
      </c>
    </row>
    <row r="372" spans="21:22" s="9" customFormat="1" ht="18" customHeight="1" x14ac:dyDescent="0.25">
      <c r="U372" s="3" t="s">
        <v>170</v>
      </c>
      <c r="V372" s="9" t="s">
        <v>536</v>
      </c>
    </row>
    <row r="373" spans="21:22" s="9" customFormat="1" ht="18" customHeight="1" x14ac:dyDescent="0.25">
      <c r="U373" s="3" t="s">
        <v>174</v>
      </c>
      <c r="V373" s="9" t="s">
        <v>536</v>
      </c>
    </row>
    <row r="374" spans="21:22" s="9" customFormat="1" ht="18" customHeight="1" x14ac:dyDescent="0.25">
      <c r="U374" s="3" t="s">
        <v>229</v>
      </c>
      <c r="V374" s="9" t="s">
        <v>574</v>
      </c>
    </row>
    <row r="375" spans="21:22" s="9" customFormat="1" ht="18" customHeight="1" x14ac:dyDescent="0.25">
      <c r="U375" s="3" t="s">
        <v>178</v>
      </c>
      <c r="V375" s="9" t="s">
        <v>536</v>
      </c>
    </row>
    <row r="376" spans="21:22" s="9" customFormat="1" ht="18" customHeight="1" x14ac:dyDescent="0.25">
      <c r="U376" s="3" t="s">
        <v>182</v>
      </c>
      <c r="V376" s="9" t="s">
        <v>574</v>
      </c>
    </row>
    <row r="377" spans="21:22" s="9" customFormat="1" ht="18" customHeight="1" x14ac:dyDescent="0.25">
      <c r="U377" s="3" t="s">
        <v>185</v>
      </c>
      <c r="V377" s="9" t="s">
        <v>574</v>
      </c>
    </row>
    <row r="378" spans="21:22" s="9" customFormat="1" ht="18" customHeight="1" x14ac:dyDescent="0.25">
      <c r="U378" s="3" t="s">
        <v>164</v>
      </c>
      <c r="V378" s="9" t="s">
        <v>536</v>
      </c>
    </row>
    <row r="379" spans="21:22" s="9" customFormat="1" ht="18" customHeight="1" x14ac:dyDescent="0.25">
      <c r="U379" s="3" t="s">
        <v>189</v>
      </c>
      <c r="V379" s="9" t="s">
        <v>574</v>
      </c>
    </row>
    <row r="380" spans="21:22" s="9" customFormat="1" ht="18" customHeight="1" x14ac:dyDescent="0.25">
      <c r="U380" s="3" t="s">
        <v>233</v>
      </c>
      <c r="V380" s="9" t="s">
        <v>574</v>
      </c>
    </row>
    <row r="381" spans="21:22" s="9" customFormat="1" ht="18" customHeight="1" x14ac:dyDescent="0.25">
      <c r="U381" s="3" t="s">
        <v>237</v>
      </c>
      <c r="V381" s="9" t="s">
        <v>536</v>
      </c>
    </row>
    <row r="382" spans="21:22" s="9" customFormat="1" ht="18" customHeight="1" x14ac:dyDescent="0.25">
      <c r="U382" s="3" t="s">
        <v>241</v>
      </c>
      <c r="V382" s="9" t="s">
        <v>574</v>
      </c>
    </row>
    <row r="383" spans="21:22" s="9" customFormat="1" ht="18" customHeight="1" x14ac:dyDescent="0.25">
      <c r="U383" s="3" t="s">
        <v>272</v>
      </c>
      <c r="V383" s="9" t="s">
        <v>536</v>
      </c>
    </row>
    <row r="384" spans="21:22" s="9" customFormat="1" ht="18" customHeight="1" x14ac:dyDescent="0.25">
      <c r="U384" s="3" t="s">
        <v>245</v>
      </c>
      <c r="V384" s="9" t="s">
        <v>536</v>
      </c>
    </row>
    <row r="385" spans="21:22" s="9" customFormat="1" ht="18" customHeight="1" x14ac:dyDescent="0.25">
      <c r="U385" s="3" t="s">
        <v>249</v>
      </c>
      <c r="V385" s="9" t="s">
        <v>574</v>
      </c>
    </row>
    <row r="386" spans="21:22" s="9" customFormat="1" ht="18" customHeight="1" x14ac:dyDescent="0.25">
      <c r="U386" s="3" t="s">
        <v>193</v>
      </c>
      <c r="V386" s="9" t="s">
        <v>536</v>
      </c>
    </row>
    <row r="387" spans="21:22" s="9" customFormat="1" ht="18" customHeight="1" x14ac:dyDescent="0.25">
      <c r="U387" s="3" t="s">
        <v>275</v>
      </c>
      <c r="V387" s="9" t="s">
        <v>536</v>
      </c>
    </row>
    <row r="388" spans="21:22" s="9" customFormat="1" ht="18" customHeight="1" x14ac:dyDescent="0.25">
      <c r="U388" s="3" t="s">
        <v>168</v>
      </c>
      <c r="V388" s="9" t="s">
        <v>536</v>
      </c>
    </row>
    <row r="389" spans="21:22" s="9" customFormat="1" ht="18" customHeight="1" x14ac:dyDescent="0.25">
      <c r="U389" s="3" t="s">
        <v>197</v>
      </c>
      <c r="V389" s="9" t="s">
        <v>574</v>
      </c>
    </row>
    <row r="390" spans="21:22" s="9" customFormat="1" ht="18" customHeight="1" x14ac:dyDescent="0.25">
      <c r="U390" s="3" t="s">
        <v>172</v>
      </c>
      <c r="V390" s="9" t="s">
        <v>536</v>
      </c>
    </row>
    <row r="391" spans="21:22" s="9" customFormat="1" ht="18" customHeight="1" x14ac:dyDescent="0.25">
      <c r="U391" s="3" t="s">
        <v>176</v>
      </c>
      <c r="V391" s="9" t="s">
        <v>536</v>
      </c>
    </row>
    <row r="392" spans="21:22" s="9" customFormat="1" ht="18" customHeight="1" x14ac:dyDescent="0.25">
      <c r="U392" s="3" t="s">
        <v>278</v>
      </c>
      <c r="V392" s="9" t="s">
        <v>536</v>
      </c>
    </row>
    <row r="393" spans="21:22" s="9" customFormat="1" ht="18" customHeight="1" x14ac:dyDescent="0.25">
      <c r="U393" s="3" t="s">
        <v>180</v>
      </c>
      <c r="V393" s="9" t="s">
        <v>536</v>
      </c>
    </row>
    <row r="394" spans="21:22" s="9" customFormat="1" ht="18" customHeight="1" x14ac:dyDescent="0.25">
      <c r="U394" s="3" t="s">
        <v>280</v>
      </c>
      <c r="V394" s="9" t="s">
        <v>536</v>
      </c>
    </row>
    <row r="395" spans="21:22" s="9" customFormat="1" ht="18" customHeight="1" x14ac:dyDescent="0.25">
      <c r="U395" s="3" t="s">
        <v>253</v>
      </c>
      <c r="V395" s="9" t="s">
        <v>574</v>
      </c>
    </row>
    <row r="396" spans="21:22" s="9" customFormat="1" ht="18" customHeight="1" x14ac:dyDescent="0.25">
      <c r="U396" s="3" t="s">
        <v>201</v>
      </c>
      <c r="V396" s="9" t="s">
        <v>536</v>
      </c>
    </row>
    <row r="397" spans="21:22" s="9" customFormat="1" ht="18" customHeight="1" x14ac:dyDescent="0.25">
      <c r="U397" s="3" t="s">
        <v>282</v>
      </c>
      <c r="V397" s="9" t="s">
        <v>536</v>
      </c>
    </row>
    <row r="398" spans="21:22" s="9" customFormat="1" ht="18" customHeight="1" x14ac:dyDescent="0.25">
      <c r="U398" s="3" t="s">
        <v>4</v>
      </c>
      <c r="V398" s="9" t="s">
        <v>536</v>
      </c>
    </row>
    <row r="399" spans="21:22" s="9" customFormat="1" ht="18" customHeight="1" x14ac:dyDescent="0.25">
      <c r="U399" s="3" t="s">
        <v>257</v>
      </c>
      <c r="V399" s="9" t="s">
        <v>575</v>
      </c>
    </row>
    <row r="400" spans="21:22" s="9" customFormat="1" ht="18" customHeight="1" x14ac:dyDescent="0.25">
      <c r="U400" s="3" t="s">
        <v>187</v>
      </c>
      <c r="V400" s="9" t="s">
        <v>536</v>
      </c>
    </row>
    <row r="401" spans="21:22" s="9" customFormat="1" ht="18" customHeight="1" x14ac:dyDescent="0.25">
      <c r="U401" s="3" t="s">
        <v>191</v>
      </c>
      <c r="V401" s="9" t="s">
        <v>536</v>
      </c>
    </row>
    <row r="402" spans="21:22" s="9" customFormat="1" ht="18" customHeight="1" x14ac:dyDescent="0.25">
      <c r="U402" s="3" t="s">
        <v>284</v>
      </c>
      <c r="V402" s="9" t="s">
        <v>536</v>
      </c>
    </row>
    <row r="403" spans="21:22" s="9" customFormat="1" ht="18" customHeight="1" x14ac:dyDescent="0.25">
      <c r="U403" s="3" t="s">
        <v>205</v>
      </c>
      <c r="V403" s="9" t="s">
        <v>536</v>
      </c>
    </row>
    <row r="404" spans="21:22" s="9" customFormat="1" ht="18" customHeight="1" x14ac:dyDescent="0.25">
      <c r="U404" s="3" t="s">
        <v>261</v>
      </c>
      <c r="V404" s="9" t="s">
        <v>536</v>
      </c>
    </row>
    <row r="405" spans="21:22" s="9" customFormat="1" ht="18" customHeight="1" x14ac:dyDescent="0.25">
      <c r="U405" s="3" t="s">
        <v>265</v>
      </c>
      <c r="V405" s="9" t="s">
        <v>574</v>
      </c>
    </row>
    <row r="406" spans="21:22" s="9" customFormat="1" ht="18" customHeight="1" x14ac:dyDescent="0.25">
      <c r="U406" s="3" t="s">
        <v>209</v>
      </c>
      <c r="V406" s="9" t="s">
        <v>536</v>
      </c>
    </row>
    <row r="407" spans="21:22" s="9" customFormat="1" ht="18" customHeight="1" x14ac:dyDescent="0.25">
      <c r="U407" s="3" t="s">
        <v>213</v>
      </c>
      <c r="V407" s="9" t="s">
        <v>574</v>
      </c>
    </row>
    <row r="408" spans="21:22" s="9" customFormat="1" ht="18" customHeight="1" x14ac:dyDescent="0.25">
      <c r="U408" s="3" t="s">
        <v>268</v>
      </c>
      <c r="V408" s="9" t="s">
        <v>574</v>
      </c>
    </row>
    <row r="409" spans="21:22" s="9" customFormat="1" ht="18" customHeight="1" x14ac:dyDescent="0.25">
      <c r="U409" s="3" t="s">
        <v>271</v>
      </c>
      <c r="V409" s="9" t="s">
        <v>574</v>
      </c>
    </row>
    <row r="410" spans="21:22" s="9" customFormat="1" ht="18" customHeight="1" x14ac:dyDescent="0.25">
      <c r="U410" s="3" t="s">
        <v>195</v>
      </c>
      <c r="V410" s="9" t="s">
        <v>536</v>
      </c>
    </row>
    <row r="411" spans="21:22" s="9" customFormat="1" ht="18" customHeight="1" x14ac:dyDescent="0.25">
      <c r="U411" s="3" t="s">
        <v>286</v>
      </c>
      <c r="V411" s="9" t="s">
        <v>536</v>
      </c>
    </row>
    <row r="412" spans="21:22" s="9" customFormat="1" ht="18" customHeight="1" x14ac:dyDescent="0.25">
      <c r="U412" s="3" t="s">
        <v>274</v>
      </c>
      <c r="V412" s="9" t="s">
        <v>536</v>
      </c>
    </row>
    <row r="413" spans="21:22" s="9" customFormat="1" ht="18" customHeight="1" x14ac:dyDescent="0.25">
      <c r="U413" s="3" t="s">
        <v>217</v>
      </c>
      <c r="V413" s="9" t="s">
        <v>536</v>
      </c>
    </row>
    <row r="414" spans="21:22" s="9" customFormat="1" ht="18" customHeight="1" x14ac:dyDescent="0.25">
      <c r="U414" s="3" t="s">
        <v>199</v>
      </c>
      <c r="V414" s="9" t="s">
        <v>536</v>
      </c>
    </row>
    <row r="415" spans="21:22" s="9" customFormat="1" ht="18" customHeight="1" x14ac:dyDescent="0.25">
      <c r="U415" s="3" t="s">
        <v>220</v>
      </c>
      <c r="V415" s="9" t="s">
        <v>536</v>
      </c>
    </row>
    <row r="416" spans="21:22" s="9" customFormat="1" ht="18" customHeight="1" x14ac:dyDescent="0.25">
      <c r="U416" s="3" t="s">
        <v>288</v>
      </c>
      <c r="V416" s="9" t="s">
        <v>536</v>
      </c>
    </row>
    <row r="417" spans="21:22" s="9" customFormat="1" ht="18" customHeight="1" x14ac:dyDescent="0.25">
      <c r="U417" s="3" t="s">
        <v>224</v>
      </c>
      <c r="V417" s="9" t="s">
        <v>574</v>
      </c>
    </row>
    <row r="418" spans="21:22" s="9" customFormat="1" ht="18" customHeight="1" x14ac:dyDescent="0.25">
      <c r="U418" s="3" t="s">
        <v>277</v>
      </c>
      <c r="V418" s="9" t="s">
        <v>575</v>
      </c>
    </row>
    <row r="419" spans="21:22" s="9" customFormat="1" ht="18" customHeight="1" x14ac:dyDescent="0.25">
      <c r="U419" s="3" t="s">
        <v>228</v>
      </c>
      <c r="V419" s="9" t="s">
        <v>536</v>
      </c>
    </row>
    <row r="420" spans="21:22" s="9" customFormat="1" ht="18" customHeight="1" x14ac:dyDescent="0.25">
      <c r="U420" s="3" t="s">
        <v>203</v>
      </c>
      <c r="V420" s="9" t="s">
        <v>536</v>
      </c>
    </row>
    <row r="421" spans="21:22" s="9" customFormat="1" ht="18" customHeight="1" x14ac:dyDescent="0.25">
      <c r="U421" s="3" t="s">
        <v>290</v>
      </c>
      <c r="V421" s="9" t="s">
        <v>536</v>
      </c>
    </row>
    <row r="422" spans="21:22" s="9" customFormat="1" ht="18" customHeight="1" x14ac:dyDescent="0.25">
      <c r="U422" s="3" t="s">
        <v>207</v>
      </c>
      <c r="V422" s="9" t="s">
        <v>574</v>
      </c>
    </row>
    <row r="423" spans="21:22" s="9" customFormat="1" ht="18" customHeight="1" x14ac:dyDescent="0.25">
      <c r="U423" s="3" t="s">
        <v>279</v>
      </c>
      <c r="V423" s="9" t="s">
        <v>574</v>
      </c>
    </row>
    <row r="424" spans="21:22" s="9" customFormat="1" ht="18" customHeight="1" x14ac:dyDescent="0.25">
      <c r="U424" s="3" t="s">
        <v>281</v>
      </c>
      <c r="V424" s="9" t="s">
        <v>574</v>
      </c>
    </row>
    <row r="425" spans="21:22" s="9" customFormat="1" ht="18" customHeight="1" x14ac:dyDescent="0.25">
      <c r="U425" s="3" t="s">
        <v>292</v>
      </c>
      <c r="V425" s="9" t="s">
        <v>536</v>
      </c>
    </row>
    <row r="426" spans="21:22" s="9" customFormat="1" ht="18" customHeight="1" x14ac:dyDescent="0.25">
      <c r="U426" s="3" t="s">
        <v>211</v>
      </c>
      <c r="V426" s="9" t="s">
        <v>574</v>
      </c>
    </row>
    <row r="427" spans="21:22" s="9" customFormat="1" ht="18" customHeight="1" x14ac:dyDescent="0.25">
      <c r="U427" s="3" t="s">
        <v>215</v>
      </c>
      <c r="V427" s="9" t="s">
        <v>574</v>
      </c>
    </row>
    <row r="428" spans="21:22" s="9" customFormat="1" ht="18" customHeight="1" x14ac:dyDescent="0.25">
      <c r="U428" s="3" t="s">
        <v>232</v>
      </c>
      <c r="V428" s="9" t="s">
        <v>574</v>
      </c>
    </row>
    <row r="429" spans="21:22" s="9" customFormat="1" ht="18" customHeight="1" x14ac:dyDescent="0.25">
      <c r="U429" s="3" t="s">
        <v>283</v>
      </c>
      <c r="V429" s="9" t="s">
        <v>536</v>
      </c>
    </row>
    <row r="430" spans="21:22" s="9" customFormat="1" ht="18" customHeight="1" x14ac:dyDescent="0.25">
      <c r="U430" s="3" t="s">
        <v>285</v>
      </c>
      <c r="V430" s="9" t="s">
        <v>574</v>
      </c>
    </row>
    <row r="431" spans="21:22" s="9" customFormat="1" ht="18" customHeight="1" x14ac:dyDescent="0.25">
      <c r="U431" s="3" t="s">
        <v>287</v>
      </c>
      <c r="V431" s="9" t="s">
        <v>536</v>
      </c>
    </row>
    <row r="432" spans="21:22" s="9" customFormat="1" ht="18" customHeight="1" x14ac:dyDescent="0.25">
      <c r="U432" s="3" t="s">
        <v>294</v>
      </c>
      <c r="V432" s="9" t="s">
        <v>536</v>
      </c>
    </row>
    <row r="433" spans="21:22" s="9" customFormat="1" ht="18" customHeight="1" x14ac:dyDescent="0.25">
      <c r="U433" s="3" t="s">
        <v>289</v>
      </c>
      <c r="V433" s="9" t="s">
        <v>574</v>
      </c>
    </row>
    <row r="434" spans="21:22" s="9" customFormat="1" ht="18" customHeight="1" x14ac:dyDescent="0.25">
      <c r="U434" s="3" t="s">
        <v>291</v>
      </c>
      <c r="V434" s="9" t="s">
        <v>574</v>
      </c>
    </row>
    <row r="435" spans="21:22" s="9" customFormat="1" ht="18" customHeight="1" x14ac:dyDescent="0.25">
      <c r="U435" s="3" t="s">
        <v>296</v>
      </c>
      <c r="V435" s="9" t="s">
        <v>536</v>
      </c>
    </row>
    <row r="436" spans="21:22" s="9" customFormat="1" ht="18" customHeight="1" x14ac:dyDescent="0.25">
      <c r="U436" s="3" t="s">
        <v>298</v>
      </c>
      <c r="V436" s="9" t="s">
        <v>536</v>
      </c>
    </row>
    <row r="437" spans="21:22" s="9" customFormat="1" ht="18" customHeight="1" x14ac:dyDescent="0.25">
      <c r="U437" s="3" t="s">
        <v>300</v>
      </c>
      <c r="V437" s="9" t="s">
        <v>536</v>
      </c>
    </row>
    <row r="438" spans="21:22" s="9" customFormat="1" ht="18" customHeight="1" x14ac:dyDescent="0.25">
      <c r="U438" s="3" t="s">
        <v>218</v>
      </c>
      <c r="V438" s="9" t="s">
        <v>536</v>
      </c>
    </row>
    <row r="439" spans="21:22" s="9" customFormat="1" ht="18" customHeight="1" x14ac:dyDescent="0.25">
      <c r="U439" s="3" t="s">
        <v>293</v>
      </c>
      <c r="V439" s="9" t="s">
        <v>575</v>
      </c>
    </row>
    <row r="440" spans="21:22" s="9" customFormat="1" ht="18" customHeight="1" x14ac:dyDescent="0.25">
      <c r="U440" s="3" t="s">
        <v>236</v>
      </c>
      <c r="V440" s="9" t="s">
        <v>574</v>
      </c>
    </row>
    <row r="441" spans="21:22" s="9" customFormat="1" ht="18" customHeight="1" x14ac:dyDescent="0.25">
      <c r="U441" s="3" t="s">
        <v>240</v>
      </c>
      <c r="V441" s="9" t="s">
        <v>536</v>
      </c>
    </row>
    <row r="442" spans="21:22" s="9" customFormat="1" ht="18" customHeight="1" x14ac:dyDescent="0.25">
      <c r="U442" s="3" t="s">
        <v>222</v>
      </c>
      <c r="V442" s="9" t="s">
        <v>536</v>
      </c>
    </row>
    <row r="443" spans="21:22" s="9" customFormat="1" ht="18" customHeight="1" x14ac:dyDescent="0.25">
      <c r="U443" s="3" t="s">
        <v>244</v>
      </c>
      <c r="V443" s="9" t="s">
        <v>536</v>
      </c>
    </row>
    <row r="444" spans="21:22" s="9" customFormat="1" ht="18" customHeight="1" x14ac:dyDescent="0.25">
      <c r="U444" s="3" t="s">
        <v>302</v>
      </c>
      <c r="V444" s="9" t="s">
        <v>536</v>
      </c>
    </row>
    <row r="445" spans="21:22" s="9" customFormat="1" ht="18" customHeight="1" x14ac:dyDescent="0.25">
      <c r="U445" s="3" t="s">
        <v>304</v>
      </c>
      <c r="V445" s="9" t="s">
        <v>536</v>
      </c>
    </row>
    <row r="446" spans="21:22" s="9" customFormat="1" ht="18" customHeight="1" x14ac:dyDescent="0.25">
      <c r="U446" s="3" t="s">
        <v>226</v>
      </c>
      <c r="V446" s="9" t="s">
        <v>536</v>
      </c>
    </row>
    <row r="447" spans="21:22" s="9" customFormat="1" ht="18" customHeight="1" x14ac:dyDescent="0.25">
      <c r="U447" s="3" t="s">
        <v>248</v>
      </c>
      <c r="V447" s="9" t="s">
        <v>536</v>
      </c>
    </row>
    <row r="448" spans="21:22" s="9" customFormat="1" ht="18" customHeight="1" x14ac:dyDescent="0.25">
      <c r="U448" s="3" t="s">
        <v>295</v>
      </c>
      <c r="V448" s="9" t="s">
        <v>574</v>
      </c>
    </row>
    <row r="449" spans="21:22" s="9" customFormat="1" ht="18" customHeight="1" x14ac:dyDescent="0.25">
      <c r="U449" s="3" t="s">
        <v>297</v>
      </c>
      <c r="V449" s="9" t="s">
        <v>574</v>
      </c>
    </row>
    <row r="450" spans="21:22" s="9" customFormat="1" ht="18" customHeight="1" x14ac:dyDescent="0.25">
      <c r="U450" s="3" t="s">
        <v>306</v>
      </c>
      <c r="V450" s="9" t="s">
        <v>536</v>
      </c>
    </row>
    <row r="451" spans="21:22" s="9" customFormat="1" ht="18" customHeight="1" x14ac:dyDescent="0.25">
      <c r="U451" s="3" t="s">
        <v>299</v>
      </c>
      <c r="V451" s="9" t="s">
        <v>574</v>
      </c>
    </row>
    <row r="452" spans="21:22" s="9" customFormat="1" ht="18" customHeight="1" x14ac:dyDescent="0.25">
      <c r="U452" s="3" t="s">
        <v>230</v>
      </c>
      <c r="V452" s="9" t="s">
        <v>574</v>
      </c>
    </row>
    <row r="453" spans="21:22" s="9" customFormat="1" ht="18" customHeight="1" x14ac:dyDescent="0.25">
      <c r="U453" s="3" t="s">
        <v>308</v>
      </c>
      <c r="V453" s="9" t="s">
        <v>536</v>
      </c>
    </row>
    <row r="454" spans="21:22" s="9" customFormat="1" ht="18" customHeight="1" x14ac:dyDescent="0.25">
      <c r="U454" s="3" t="s">
        <v>310</v>
      </c>
      <c r="V454" s="9" t="s">
        <v>536</v>
      </c>
    </row>
    <row r="455" spans="21:22" s="9" customFormat="1" ht="18" customHeight="1" x14ac:dyDescent="0.25">
      <c r="U455" s="3" t="s">
        <v>312</v>
      </c>
      <c r="V455" s="9" t="s">
        <v>536</v>
      </c>
    </row>
    <row r="456" spans="21:22" s="9" customFormat="1" ht="18" customHeight="1" x14ac:dyDescent="0.25">
      <c r="U456" s="3" t="s">
        <v>252</v>
      </c>
      <c r="V456" s="9" t="s">
        <v>536</v>
      </c>
    </row>
    <row r="457" spans="21:22" s="9" customFormat="1" ht="18" customHeight="1" x14ac:dyDescent="0.25">
      <c r="U457" s="3" t="s">
        <v>301</v>
      </c>
      <c r="V457" s="9" t="s">
        <v>575</v>
      </c>
    </row>
    <row r="458" spans="21:22" s="9" customFormat="1" ht="18" customHeight="1" x14ac:dyDescent="0.25">
      <c r="U458" s="3" t="s">
        <v>314</v>
      </c>
      <c r="V458" s="9" t="s">
        <v>536</v>
      </c>
    </row>
    <row r="459" spans="21:22" s="9" customFormat="1" ht="18" customHeight="1" x14ac:dyDescent="0.25">
      <c r="U459" s="3" t="s">
        <v>256</v>
      </c>
      <c r="V459" s="9" t="s">
        <v>574</v>
      </c>
    </row>
    <row r="460" spans="21:22" s="9" customFormat="1" ht="18" customHeight="1" x14ac:dyDescent="0.25">
      <c r="U460" s="3" t="s">
        <v>234</v>
      </c>
      <c r="V460" s="9" t="s">
        <v>574</v>
      </c>
    </row>
    <row r="461" spans="21:22" s="9" customFormat="1" ht="18" customHeight="1" x14ac:dyDescent="0.25">
      <c r="U461" s="3" t="s">
        <v>316</v>
      </c>
      <c r="V461" s="9" t="s">
        <v>536</v>
      </c>
    </row>
    <row r="462" spans="21:22" s="9" customFormat="1" ht="18" customHeight="1" x14ac:dyDescent="0.25">
      <c r="U462" s="3" t="s">
        <v>260</v>
      </c>
      <c r="V462" s="9" t="s">
        <v>536</v>
      </c>
    </row>
    <row r="463" spans="21:22" s="9" customFormat="1" ht="18" customHeight="1" x14ac:dyDescent="0.25">
      <c r="U463" s="3" t="s">
        <v>318</v>
      </c>
      <c r="V463" s="9" t="s">
        <v>536</v>
      </c>
    </row>
    <row r="464" spans="21:22" s="9" customFormat="1" ht="18" customHeight="1" x14ac:dyDescent="0.25">
      <c r="U464" s="3" t="s">
        <v>238</v>
      </c>
      <c r="V464" s="9" t="s">
        <v>536</v>
      </c>
    </row>
    <row r="465" spans="21:22" s="9" customFormat="1" ht="18" customHeight="1" x14ac:dyDescent="0.25">
      <c r="U465" s="3" t="s">
        <v>320</v>
      </c>
      <c r="V465" s="9" t="s">
        <v>536</v>
      </c>
    </row>
    <row r="466" spans="21:22" s="9" customFormat="1" ht="18" customHeight="1" x14ac:dyDescent="0.25">
      <c r="U466" s="3" t="s">
        <v>303</v>
      </c>
      <c r="V466" s="9" t="s">
        <v>574</v>
      </c>
    </row>
    <row r="467" spans="21:22" s="9" customFormat="1" ht="18" customHeight="1" x14ac:dyDescent="0.25">
      <c r="U467" s="3" t="s">
        <v>305</v>
      </c>
      <c r="V467" s="9" t="s">
        <v>574</v>
      </c>
    </row>
    <row r="468" spans="21:22" s="9" customFormat="1" ht="18" customHeight="1" x14ac:dyDescent="0.25">
      <c r="U468" s="3" t="s">
        <v>307</v>
      </c>
      <c r="V468" s="9" t="s">
        <v>575</v>
      </c>
    </row>
    <row r="469" spans="21:22" s="9" customFormat="1" ht="18" customHeight="1" x14ac:dyDescent="0.25">
      <c r="U469" s="3" t="s">
        <v>309</v>
      </c>
      <c r="V469" s="9" t="s">
        <v>574</v>
      </c>
    </row>
    <row r="470" spans="21:22" s="9" customFormat="1" ht="18" customHeight="1" x14ac:dyDescent="0.25">
      <c r="U470" s="3" t="s">
        <v>264</v>
      </c>
      <c r="V470" s="9" t="s">
        <v>536</v>
      </c>
    </row>
    <row r="471" spans="21:22" s="9" customFormat="1" ht="18" customHeight="1" x14ac:dyDescent="0.25">
      <c r="U471" s="3" t="s">
        <v>242</v>
      </c>
      <c r="V471" s="9" t="s">
        <v>536</v>
      </c>
    </row>
    <row r="472" spans="21:22" s="9" customFormat="1" ht="18" customHeight="1" x14ac:dyDescent="0.25">
      <c r="U472" s="3" t="s">
        <v>246</v>
      </c>
      <c r="V472" s="9" t="s">
        <v>536</v>
      </c>
    </row>
    <row r="473" spans="21:22" s="9" customFormat="1" ht="18" customHeight="1" x14ac:dyDescent="0.25">
      <c r="U473" s="3" t="s">
        <v>250</v>
      </c>
      <c r="V473" s="9" t="s">
        <v>536</v>
      </c>
    </row>
    <row r="474" spans="21:22" s="9" customFormat="1" ht="18" customHeight="1" x14ac:dyDescent="0.25">
      <c r="U474" s="3" t="s">
        <v>254</v>
      </c>
      <c r="V474" s="9" t="s">
        <v>536</v>
      </c>
    </row>
    <row r="475" spans="21:22" s="9" customFormat="1" ht="18" customHeight="1" x14ac:dyDescent="0.25">
      <c r="U475" s="3" t="s">
        <v>267</v>
      </c>
      <c r="V475" s="9" t="s">
        <v>536</v>
      </c>
    </row>
    <row r="476" spans="21:22" s="9" customFormat="1" ht="18" customHeight="1" x14ac:dyDescent="0.25">
      <c r="U476" s="3" t="s">
        <v>311</v>
      </c>
      <c r="V476" s="9" t="s">
        <v>536</v>
      </c>
    </row>
    <row r="477" spans="21:22" s="9" customFormat="1" ht="18" customHeight="1" x14ac:dyDescent="0.25">
      <c r="U477" s="3" t="s">
        <v>313</v>
      </c>
      <c r="V477" s="9" t="s">
        <v>574</v>
      </c>
    </row>
    <row r="478" spans="21:22" s="9" customFormat="1" ht="18" customHeight="1" x14ac:dyDescent="0.25">
      <c r="U478" s="3" t="s">
        <v>258</v>
      </c>
      <c r="V478" s="9" t="s">
        <v>536</v>
      </c>
    </row>
    <row r="479" spans="21:22" s="9" customFormat="1" ht="18" customHeight="1" x14ac:dyDescent="0.25">
      <c r="U479" s="3" t="s">
        <v>315</v>
      </c>
      <c r="V479" s="9" t="s">
        <v>574</v>
      </c>
    </row>
    <row r="480" spans="21:22" s="9" customFormat="1" ht="18" customHeight="1" x14ac:dyDescent="0.25">
      <c r="U480" s="3" t="s">
        <v>317</v>
      </c>
      <c r="V480" s="9" t="s">
        <v>574</v>
      </c>
    </row>
    <row r="481" spans="21:22" s="9" customFormat="1" ht="18" customHeight="1" x14ac:dyDescent="0.25">
      <c r="U481" s="3" t="s">
        <v>319</v>
      </c>
      <c r="V481" s="9" t="s">
        <v>575</v>
      </c>
    </row>
    <row r="482" spans="21:22" s="9" customFormat="1" ht="18" customHeight="1" x14ac:dyDescent="0.25">
      <c r="U482" s="3" t="s">
        <v>321</v>
      </c>
      <c r="V482" s="9" t="s">
        <v>574</v>
      </c>
    </row>
    <row r="483" spans="21:22" s="9" customFormat="1" ht="18" customHeight="1" x14ac:dyDescent="0.25">
      <c r="U483" s="3" t="s">
        <v>322</v>
      </c>
      <c r="V483" s="9" t="s">
        <v>536</v>
      </c>
    </row>
    <row r="484" spans="21:22" s="9" customFormat="1" ht="18" customHeight="1" x14ac:dyDescent="0.25">
      <c r="U484" s="3" t="s">
        <v>324</v>
      </c>
      <c r="V484" s="9" t="s">
        <v>536</v>
      </c>
    </row>
    <row r="485" spans="21:22" s="9" customFormat="1" ht="18" customHeight="1" x14ac:dyDescent="0.25">
      <c r="U485" s="3" t="s">
        <v>326</v>
      </c>
      <c r="V485" s="9" t="s">
        <v>536</v>
      </c>
    </row>
    <row r="486" spans="21:22" s="9" customFormat="1" ht="18" customHeight="1" x14ac:dyDescent="0.25">
      <c r="U486" s="3" t="s">
        <v>270</v>
      </c>
      <c r="V486" s="9" t="s">
        <v>536</v>
      </c>
    </row>
    <row r="487" spans="21:22" s="9" customFormat="1" ht="18" customHeight="1" x14ac:dyDescent="0.25">
      <c r="U487" s="3" t="s">
        <v>273</v>
      </c>
      <c r="V487" s="9" t="s">
        <v>536</v>
      </c>
    </row>
    <row r="488" spans="21:22" s="9" customFormat="1" ht="18" customHeight="1" x14ac:dyDescent="0.25">
      <c r="U488" s="3" t="s">
        <v>323</v>
      </c>
      <c r="V488" s="9" t="s">
        <v>575</v>
      </c>
    </row>
    <row r="489" spans="21:22" s="9" customFormat="1" ht="18" customHeight="1" x14ac:dyDescent="0.25">
      <c r="U489" s="3" t="s">
        <v>276</v>
      </c>
      <c r="V489" s="9" t="s">
        <v>536</v>
      </c>
    </row>
    <row r="490" spans="21:22" s="9" customFormat="1" ht="18" customHeight="1" x14ac:dyDescent="0.25">
      <c r="U490" s="3" t="s">
        <v>325</v>
      </c>
      <c r="V490" s="9" t="s">
        <v>574</v>
      </c>
    </row>
    <row r="491" spans="21:22" s="9" customFormat="1" ht="18" customHeight="1" x14ac:dyDescent="0.25">
      <c r="U491" s="3" t="s">
        <v>327</v>
      </c>
      <c r="V491" s="9" t="s">
        <v>574</v>
      </c>
    </row>
    <row r="492" spans="21:22" s="9" customFormat="1" ht="18" customHeight="1" x14ac:dyDescent="0.25">
      <c r="U492" s="3" t="s">
        <v>328</v>
      </c>
      <c r="V492" s="9" t="s">
        <v>536</v>
      </c>
    </row>
    <row r="493" spans="21:22" s="9" customFormat="1" ht="18" customHeight="1" x14ac:dyDescent="0.25"/>
    <row r="494" spans="21:22" s="9" customFormat="1" ht="18" customHeight="1" x14ac:dyDescent="0.25"/>
    <row r="495" spans="21:22" s="9" customFormat="1" ht="18" customHeight="1" x14ac:dyDescent="0.25"/>
    <row r="496" spans="21:22" s="9" customFormat="1" ht="18" customHeight="1" x14ac:dyDescent="0.25"/>
  </sheetData>
  <sheetProtection password="CED3" sheet="1" objects="1" scenarios="1" selectLockedCells="1"/>
  <sortState ref="U180:AC492">
    <sortCondition ref="U180:U492"/>
  </sortState>
  <mergeCells count="37">
    <mergeCell ref="B18:BA18"/>
    <mergeCell ref="B19:G19"/>
    <mergeCell ref="AM22:AT22"/>
    <mergeCell ref="B22:AL22"/>
    <mergeCell ref="AM23:AT23"/>
    <mergeCell ref="B23:AL23"/>
    <mergeCell ref="AU22:BA22"/>
    <mergeCell ref="AU23:BA23"/>
    <mergeCell ref="H19:BA19"/>
    <mergeCell ref="B20:D20"/>
    <mergeCell ref="AJ20:AM20"/>
    <mergeCell ref="AE20:AI20"/>
    <mergeCell ref="T20:Z20"/>
    <mergeCell ref="J21:BA21"/>
    <mergeCell ref="B21:I21"/>
    <mergeCell ref="N20:S20"/>
    <mergeCell ref="AA20:AD20"/>
    <mergeCell ref="AN20:BA20"/>
    <mergeCell ref="E20:M20"/>
    <mergeCell ref="B27:BA28"/>
    <mergeCell ref="B30:BA30"/>
    <mergeCell ref="B24:BA24"/>
    <mergeCell ref="B25:F25"/>
    <mergeCell ref="G25:P25"/>
    <mergeCell ref="Q25:U25"/>
    <mergeCell ref="V25:AE25"/>
    <mergeCell ref="AF25:AH25"/>
    <mergeCell ref="AI25:BA25"/>
    <mergeCell ref="B29:BA29"/>
    <mergeCell ref="B9:BA9"/>
    <mergeCell ref="B12:BA12"/>
    <mergeCell ref="B16:BA16"/>
    <mergeCell ref="B17:G17"/>
    <mergeCell ref="AZ17:BA17"/>
    <mergeCell ref="AO17:AY17"/>
    <mergeCell ref="H17:AN17"/>
    <mergeCell ref="AF11:AH11"/>
  </mergeCells>
  <dataValidations count="7">
    <dataValidation type="list" allowBlank="1" showInputMessage="1" showErrorMessage="1" sqref="AZ17">
      <formula1>sinon</formula1>
    </dataValidation>
    <dataValidation type="list" showInputMessage="1" showErrorMessage="1" sqref="AN20">
      <formula1>concello</formula1>
    </dataValidation>
    <dataValidation type="list" allowBlank="1" showInputMessage="1" showErrorMessage="1" sqref="AE20">
      <formula1>provincia</formula1>
    </dataValidation>
    <dataValidation type="list" allowBlank="1" showInputMessage="1" showErrorMessage="1" sqref="T20">
      <formula1>tamaño</formula1>
    </dataValidation>
    <dataValidation type="list" allowBlank="1" showInputMessage="1" showErrorMessage="1" sqref="E20:M20">
      <formula1>$B$176</formula1>
    </dataValidation>
    <dataValidation type="list" allowBlank="1" showInputMessage="1" showErrorMessage="1" sqref="AM23:AT23">
      <formula1>$AA$174:$AA$175</formula1>
    </dataValidation>
    <dataValidation type="list" allowBlank="1" showInputMessage="1" showErrorMessage="1" sqref="AU23:BA23">
      <formula1>$U$174:$U$176</formula1>
    </dataValidation>
  </dataValidation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220"/>
  <sheetViews>
    <sheetView zoomScaleNormal="100" workbookViewId="0">
      <selection activeCell="K3" sqref="K3:L3"/>
    </sheetView>
  </sheetViews>
  <sheetFormatPr baseColWidth="10" defaultColWidth="2.7109375" defaultRowHeight="15.95" customHeight="1" x14ac:dyDescent="0.25"/>
  <cols>
    <col min="1" max="1" width="1" style="5" customWidth="1"/>
    <col min="2" max="53" width="2.7109375" style="5"/>
    <col min="54" max="54" width="1" style="5" customWidth="1"/>
    <col min="55" max="16384" width="2.7109375" style="5"/>
  </cols>
  <sheetData>
    <row r="1" spans="2:53" ht="15.95" customHeight="1" x14ac:dyDescent="0.25">
      <c r="B1" s="239" t="s">
        <v>714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1"/>
    </row>
    <row r="2" spans="2:53" ht="15.95" customHeight="1" x14ac:dyDescent="0.25">
      <c r="B2" s="168" t="s">
        <v>534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89"/>
    </row>
    <row r="3" spans="2:53" ht="15.95" customHeight="1" x14ac:dyDescent="0.25">
      <c r="B3" s="242" t="s">
        <v>551</v>
      </c>
      <c r="C3" s="243"/>
      <c r="D3" s="243"/>
      <c r="E3" s="243"/>
      <c r="F3" s="243"/>
      <c r="G3" s="243"/>
      <c r="H3" s="243"/>
      <c r="I3" s="243"/>
      <c r="J3" s="244"/>
      <c r="K3" s="188"/>
      <c r="L3" s="188"/>
      <c r="M3" s="191" t="s">
        <v>549</v>
      </c>
      <c r="N3" s="191"/>
      <c r="O3" s="191"/>
      <c r="P3" s="191"/>
      <c r="Q3" s="191"/>
      <c r="R3" s="191"/>
      <c r="S3" s="190"/>
      <c r="T3" s="190"/>
      <c r="U3" s="190"/>
      <c r="V3" s="191" t="s">
        <v>330</v>
      </c>
      <c r="W3" s="191"/>
      <c r="X3" s="191"/>
      <c r="Y3" s="191"/>
      <c r="Z3" s="245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7"/>
    </row>
    <row r="4" spans="2:53" ht="15.95" customHeight="1" x14ac:dyDescent="0.25">
      <c r="B4" s="192" t="s">
        <v>553</v>
      </c>
      <c r="C4" s="193"/>
      <c r="D4" s="193"/>
      <c r="E4" s="193"/>
      <c r="F4" s="193"/>
      <c r="G4" s="193"/>
      <c r="H4" s="193"/>
      <c r="I4" s="193"/>
      <c r="J4" s="194"/>
      <c r="K4" s="201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3"/>
    </row>
    <row r="5" spans="2:53" ht="15.95" customHeight="1" x14ac:dyDescent="0.25">
      <c r="B5" s="195"/>
      <c r="C5" s="196"/>
      <c r="D5" s="196"/>
      <c r="E5" s="196"/>
      <c r="F5" s="196"/>
      <c r="G5" s="196"/>
      <c r="H5" s="196"/>
      <c r="I5" s="196"/>
      <c r="J5" s="197"/>
      <c r="K5" s="204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6"/>
    </row>
    <row r="6" spans="2:53" ht="15.95" customHeight="1" x14ac:dyDescent="0.25">
      <c r="B6" s="198"/>
      <c r="C6" s="199"/>
      <c r="D6" s="199"/>
      <c r="E6" s="199"/>
      <c r="F6" s="199"/>
      <c r="G6" s="199"/>
      <c r="H6" s="199"/>
      <c r="I6" s="199"/>
      <c r="J6" s="200"/>
      <c r="K6" s="207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9"/>
    </row>
    <row r="7" spans="2:53" ht="15.95" customHeight="1" x14ac:dyDescent="0.25">
      <c r="B7" s="168" t="s">
        <v>713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89"/>
    </row>
    <row r="8" spans="2:53" ht="15.95" customHeight="1" x14ac:dyDescent="0.25">
      <c r="B8" s="192" t="s">
        <v>550</v>
      </c>
      <c r="C8" s="193"/>
      <c r="D8" s="193"/>
      <c r="E8" s="193"/>
      <c r="F8" s="193"/>
      <c r="G8" s="193"/>
      <c r="H8" s="193"/>
      <c r="I8" s="193"/>
      <c r="J8" s="194"/>
      <c r="K8" s="188"/>
      <c r="L8" s="188"/>
      <c r="M8" s="191" t="s">
        <v>549</v>
      </c>
      <c r="N8" s="191"/>
      <c r="O8" s="191"/>
      <c r="P8" s="191"/>
      <c r="Q8" s="191"/>
      <c r="R8" s="191"/>
      <c r="S8" s="190"/>
      <c r="T8" s="190"/>
      <c r="U8" s="190"/>
      <c r="V8" s="191" t="s">
        <v>330</v>
      </c>
      <c r="W8" s="191"/>
      <c r="X8" s="191"/>
      <c r="Y8" s="191"/>
      <c r="Z8" s="245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7"/>
    </row>
    <row r="9" spans="2:53" ht="15.95" customHeight="1" x14ac:dyDescent="0.25">
      <c r="B9" s="195"/>
      <c r="C9" s="196"/>
      <c r="D9" s="196"/>
      <c r="E9" s="196"/>
      <c r="F9" s="196"/>
      <c r="G9" s="196"/>
      <c r="H9" s="196"/>
      <c r="I9" s="196"/>
      <c r="J9" s="197"/>
      <c r="K9" s="188"/>
      <c r="L9" s="188"/>
      <c r="M9" s="191"/>
      <c r="N9" s="191"/>
      <c r="O9" s="191"/>
      <c r="P9" s="191"/>
      <c r="Q9" s="191"/>
      <c r="R9" s="191"/>
      <c r="S9" s="190"/>
      <c r="T9" s="190"/>
      <c r="U9" s="190"/>
      <c r="V9" s="191"/>
      <c r="W9" s="191"/>
      <c r="X9" s="191"/>
      <c r="Y9" s="191"/>
      <c r="Z9" s="245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7"/>
    </row>
    <row r="10" spans="2:53" ht="15.95" customHeight="1" x14ac:dyDescent="0.25">
      <c r="B10" s="195"/>
      <c r="C10" s="196"/>
      <c r="D10" s="196"/>
      <c r="E10" s="196"/>
      <c r="F10" s="196"/>
      <c r="G10" s="196"/>
      <c r="H10" s="196"/>
      <c r="I10" s="196"/>
      <c r="J10" s="197"/>
      <c r="K10" s="188"/>
      <c r="L10" s="188"/>
      <c r="M10" s="191"/>
      <c r="N10" s="191"/>
      <c r="O10" s="191"/>
      <c r="P10" s="191"/>
      <c r="Q10" s="191"/>
      <c r="R10" s="191"/>
      <c r="S10" s="190"/>
      <c r="T10" s="190"/>
      <c r="U10" s="190"/>
      <c r="V10" s="191"/>
      <c r="W10" s="191"/>
      <c r="X10" s="191"/>
      <c r="Y10" s="191"/>
      <c r="Z10" s="245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7"/>
    </row>
    <row r="11" spans="2:53" ht="15.95" customHeight="1" x14ac:dyDescent="0.25">
      <c r="B11" s="195"/>
      <c r="C11" s="196"/>
      <c r="D11" s="196"/>
      <c r="E11" s="196"/>
      <c r="F11" s="196"/>
      <c r="G11" s="196"/>
      <c r="H11" s="196"/>
      <c r="I11" s="196"/>
      <c r="J11" s="197"/>
      <c r="K11" s="188"/>
      <c r="L11" s="188"/>
      <c r="M11" s="191"/>
      <c r="N11" s="191"/>
      <c r="O11" s="191"/>
      <c r="P11" s="191"/>
      <c r="Q11" s="191"/>
      <c r="R11" s="191"/>
      <c r="S11" s="190"/>
      <c r="T11" s="190"/>
      <c r="U11" s="190"/>
      <c r="V11" s="191"/>
      <c r="W11" s="191"/>
      <c r="X11" s="191"/>
      <c r="Y11" s="191"/>
      <c r="Z11" s="245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7"/>
    </row>
    <row r="12" spans="2:53" ht="15.95" customHeight="1" x14ac:dyDescent="0.25">
      <c r="B12" s="198"/>
      <c r="C12" s="199"/>
      <c r="D12" s="199"/>
      <c r="E12" s="199"/>
      <c r="F12" s="199"/>
      <c r="G12" s="199"/>
      <c r="H12" s="199"/>
      <c r="I12" s="199"/>
      <c r="J12" s="200"/>
      <c r="K12" s="188"/>
      <c r="L12" s="188"/>
      <c r="M12" s="191"/>
      <c r="N12" s="191"/>
      <c r="O12" s="191"/>
      <c r="P12" s="191"/>
      <c r="Q12" s="191"/>
      <c r="R12" s="191"/>
      <c r="S12" s="190"/>
      <c r="T12" s="190"/>
      <c r="U12" s="190"/>
      <c r="V12" s="191"/>
      <c r="W12" s="191"/>
      <c r="X12" s="191"/>
      <c r="Y12" s="191"/>
      <c r="Z12" s="245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7"/>
    </row>
    <row r="13" spans="2:53" ht="15.95" customHeight="1" x14ac:dyDescent="0.25">
      <c r="B13" s="192" t="s">
        <v>552</v>
      </c>
      <c r="C13" s="193"/>
      <c r="D13" s="193"/>
      <c r="E13" s="193"/>
      <c r="F13" s="193"/>
      <c r="G13" s="193"/>
      <c r="H13" s="193"/>
      <c r="I13" s="193"/>
      <c r="J13" s="194"/>
      <c r="K13" s="201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3"/>
    </row>
    <row r="14" spans="2:53" ht="15.95" customHeight="1" x14ac:dyDescent="0.25">
      <c r="B14" s="195"/>
      <c r="C14" s="196"/>
      <c r="D14" s="196"/>
      <c r="E14" s="196"/>
      <c r="F14" s="196"/>
      <c r="G14" s="196"/>
      <c r="H14" s="196"/>
      <c r="I14" s="196"/>
      <c r="J14" s="197"/>
      <c r="K14" s="204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6"/>
    </row>
    <row r="15" spans="2:53" ht="15.95" customHeight="1" x14ac:dyDescent="0.25">
      <c r="B15" s="195"/>
      <c r="C15" s="196"/>
      <c r="D15" s="196"/>
      <c r="E15" s="196"/>
      <c r="F15" s="196"/>
      <c r="G15" s="196"/>
      <c r="H15" s="196"/>
      <c r="I15" s="196"/>
      <c r="J15" s="197"/>
      <c r="K15" s="204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6"/>
    </row>
    <row r="16" spans="2:53" ht="15.95" customHeight="1" thickBot="1" x14ac:dyDescent="0.3">
      <c r="B16" s="210"/>
      <c r="C16" s="211"/>
      <c r="D16" s="211"/>
      <c r="E16" s="211"/>
      <c r="F16" s="211"/>
      <c r="G16" s="211"/>
      <c r="H16" s="211"/>
      <c r="I16" s="211"/>
      <c r="J16" s="212"/>
      <c r="K16" s="213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5"/>
    </row>
    <row r="17" spans="2:53" ht="15.95" customHeight="1" x14ac:dyDescent="0.25">
      <c r="B17" s="185" t="s">
        <v>712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7"/>
    </row>
    <row r="18" spans="2:53" ht="15.95" customHeight="1" x14ac:dyDescent="0.25">
      <c r="B18" s="216" t="s">
        <v>332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8"/>
      <c r="S18" s="222" t="s">
        <v>333</v>
      </c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8"/>
      <c r="AJ18" s="224" t="s">
        <v>334</v>
      </c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6"/>
    </row>
    <row r="19" spans="2:53" ht="15.95" customHeight="1" x14ac:dyDescent="0.25">
      <c r="B19" s="219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1"/>
      <c r="S19" s="223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1"/>
      <c r="AJ19" s="227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9"/>
    </row>
    <row r="20" spans="2:53" ht="15.95" customHeight="1" x14ac:dyDescent="0.25">
      <c r="B20" s="24" t="s">
        <v>331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25" t="s">
        <v>331</v>
      </c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25" t="s">
        <v>331</v>
      </c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</row>
    <row r="21" spans="2:53" ht="15.95" customHeight="1" x14ac:dyDescent="0.25">
      <c r="B21" s="24" t="s">
        <v>335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25" t="s">
        <v>335</v>
      </c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25" t="s">
        <v>335</v>
      </c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2"/>
    </row>
    <row r="22" spans="2:53" ht="15.95" customHeight="1" x14ac:dyDescent="0.25">
      <c r="B22" s="24" t="s">
        <v>336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25" t="s">
        <v>336</v>
      </c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25" t="s">
        <v>336</v>
      </c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2"/>
    </row>
    <row r="23" spans="2:53" ht="15.95" customHeight="1" x14ac:dyDescent="0.25">
      <c r="B23" s="24" t="s">
        <v>337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25" t="s">
        <v>337</v>
      </c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25" t="s">
        <v>337</v>
      </c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2"/>
    </row>
    <row r="24" spans="2:53" ht="15.95" customHeight="1" x14ac:dyDescent="0.25">
      <c r="B24" s="24" t="s">
        <v>338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25" t="s">
        <v>338</v>
      </c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25" t="s">
        <v>338</v>
      </c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2"/>
    </row>
    <row r="25" spans="2:53" ht="15.95" customHeight="1" x14ac:dyDescent="0.25">
      <c r="B25" s="24" t="s">
        <v>339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25" t="s">
        <v>339</v>
      </c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25" t="s">
        <v>339</v>
      </c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2"/>
    </row>
    <row r="26" spans="2:53" ht="15.95" customHeight="1" x14ac:dyDescent="0.25">
      <c r="B26" s="24" t="s">
        <v>340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25" t="s">
        <v>340</v>
      </c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25" t="s">
        <v>340</v>
      </c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2:53" ht="15.95" customHeight="1" x14ac:dyDescent="0.25">
      <c r="B27" s="24" t="s">
        <v>341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25" t="s">
        <v>341</v>
      </c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25" t="s">
        <v>341</v>
      </c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</row>
    <row r="28" spans="2:53" ht="15.95" customHeight="1" x14ac:dyDescent="0.25">
      <c r="B28" s="24" t="s">
        <v>342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25" t="s">
        <v>342</v>
      </c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25" t="s">
        <v>342</v>
      </c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2"/>
    </row>
    <row r="29" spans="2:53" ht="15.95" customHeight="1" thickBot="1" x14ac:dyDescent="0.3">
      <c r="B29" s="26" t="s">
        <v>343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27" t="s">
        <v>343</v>
      </c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27" t="s">
        <v>343</v>
      </c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8"/>
    </row>
    <row r="30" spans="2:53" ht="15.95" customHeight="1" x14ac:dyDescent="0.25">
      <c r="B30" s="230" t="s">
        <v>344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2"/>
    </row>
    <row r="31" spans="2:53" ht="15.95" customHeight="1" x14ac:dyDescent="0.25">
      <c r="B31" s="233" t="s">
        <v>262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5"/>
    </row>
    <row r="32" spans="2:53" ht="15.95" customHeight="1" x14ac:dyDescent="0.25">
      <c r="B32" s="233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5"/>
    </row>
    <row r="33" spans="2:53" ht="15.95" customHeight="1" x14ac:dyDescent="0.25">
      <c r="B33" s="233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5"/>
    </row>
    <row r="34" spans="2:53" ht="15.95" customHeight="1" x14ac:dyDescent="0.25">
      <c r="B34" s="233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5"/>
    </row>
    <row r="35" spans="2:53" ht="15.95" customHeight="1" x14ac:dyDescent="0.25">
      <c r="B35" s="233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5"/>
    </row>
    <row r="36" spans="2:53" ht="15.95" customHeight="1" x14ac:dyDescent="0.25">
      <c r="B36" s="233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5"/>
    </row>
    <row r="37" spans="2:53" ht="15.95" customHeight="1" thickBot="1" x14ac:dyDescent="0.3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8"/>
    </row>
    <row r="200" spans="3:3" ht="15.95" customHeight="1" x14ac:dyDescent="0.25">
      <c r="C200" s="6" t="s">
        <v>387</v>
      </c>
    </row>
    <row r="201" spans="3:3" ht="15.95" customHeight="1" x14ac:dyDescent="0.25">
      <c r="C201" s="6" t="s">
        <v>388</v>
      </c>
    </row>
    <row r="202" spans="3:3" ht="15.95" customHeight="1" x14ac:dyDescent="0.25">
      <c r="C202" s="6" t="s">
        <v>389</v>
      </c>
    </row>
    <row r="203" spans="3:3" ht="15.95" customHeight="1" x14ac:dyDescent="0.25">
      <c r="C203" s="6" t="s">
        <v>390</v>
      </c>
    </row>
    <row r="204" spans="3:3" ht="15.95" customHeight="1" x14ac:dyDescent="0.25">
      <c r="C204" s="6" t="s">
        <v>391</v>
      </c>
    </row>
    <row r="205" spans="3:3" ht="15.95" customHeight="1" x14ac:dyDescent="0.25">
      <c r="C205" s="6" t="s">
        <v>392</v>
      </c>
    </row>
    <row r="206" spans="3:3" ht="15.95" customHeight="1" x14ac:dyDescent="0.25">
      <c r="C206" s="6" t="s">
        <v>393</v>
      </c>
    </row>
    <row r="207" spans="3:3" ht="15.95" customHeight="1" x14ac:dyDescent="0.25">
      <c r="C207" s="6" t="s">
        <v>535</v>
      </c>
    </row>
    <row r="208" spans="3:3" ht="15.95" customHeight="1" x14ac:dyDescent="0.25">
      <c r="C208" s="6" t="s">
        <v>536</v>
      </c>
    </row>
    <row r="209" spans="3:3" ht="15.95" customHeight="1" x14ac:dyDescent="0.25">
      <c r="C209" s="6" t="s">
        <v>537</v>
      </c>
    </row>
    <row r="210" spans="3:3" ht="15.95" customHeight="1" x14ac:dyDescent="0.25">
      <c r="C210" s="6" t="s">
        <v>538</v>
      </c>
    </row>
    <row r="211" spans="3:3" ht="15.95" customHeight="1" x14ac:dyDescent="0.25">
      <c r="C211" s="6" t="s">
        <v>539</v>
      </c>
    </row>
    <row r="212" spans="3:3" ht="15.95" customHeight="1" x14ac:dyDescent="0.25">
      <c r="C212" s="6" t="s">
        <v>540</v>
      </c>
    </row>
    <row r="213" spans="3:3" ht="15.95" customHeight="1" x14ac:dyDescent="0.25">
      <c r="C213" s="6" t="s">
        <v>541</v>
      </c>
    </row>
    <row r="214" spans="3:3" ht="15.95" customHeight="1" x14ac:dyDescent="0.25">
      <c r="C214" s="6" t="s">
        <v>542</v>
      </c>
    </row>
    <row r="215" spans="3:3" ht="15.95" customHeight="1" x14ac:dyDescent="0.25">
      <c r="C215" s="6" t="s">
        <v>543</v>
      </c>
    </row>
    <row r="216" spans="3:3" ht="15.95" customHeight="1" x14ac:dyDescent="0.25">
      <c r="C216" s="6" t="s">
        <v>544</v>
      </c>
    </row>
    <row r="217" spans="3:3" ht="15.95" customHeight="1" x14ac:dyDescent="0.25">
      <c r="C217" s="6" t="s">
        <v>545</v>
      </c>
    </row>
    <row r="218" spans="3:3" ht="15.95" customHeight="1" x14ac:dyDescent="0.25">
      <c r="C218" s="6" t="s">
        <v>546</v>
      </c>
    </row>
    <row r="219" spans="3:3" ht="15.95" customHeight="1" x14ac:dyDescent="0.25">
      <c r="C219" s="6" t="s">
        <v>547</v>
      </c>
    </row>
    <row r="220" spans="3:3" ht="15.95" customHeight="1" x14ac:dyDescent="0.25">
      <c r="C220" s="6" t="s">
        <v>548</v>
      </c>
    </row>
  </sheetData>
  <sheetProtection password="DED3" sheet="1" objects="1" scenarios="1" selectLockedCells="1"/>
  <mergeCells count="67">
    <mergeCell ref="V8:Y12"/>
    <mergeCell ref="Z8:BA8"/>
    <mergeCell ref="Z9:BA9"/>
    <mergeCell ref="Z10:BA10"/>
    <mergeCell ref="Z11:BA11"/>
    <mergeCell ref="Z12:BA12"/>
    <mergeCell ref="S10:U10"/>
    <mergeCell ref="S8:U8"/>
    <mergeCell ref="K9:L9"/>
    <mergeCell ref="S9:U9"/>
    <mergeCell ref="M8:R12"/>
    <mergeCell ref="B1:BA1"/>
    <mergeCell ref="K3:L3"/>
    <mergeCell ref="M3:R3"/>
    <mergeCell ref="B3:J3"/>
    <mergeCell ref="Z3:BA3"/>
    <mergeCell ref="C29:R29"/>
    <mergeCell ref="T29:AI29"/>
    <mergeCell ref="AK29:BA29"/>
    <mergeCell ref="B30:BA30"/>
    <mergeCell ref="B31:BA37"/>
    <mergeCell ref="C27:R27"/>
    <mergeCell ref="T27:AI27"/>
    <mergeCell ref="AK27:BA27"/>
    <mergeCell ref="C28:R28"/>
    <mergeCell ref="T28:AI28"/>
    <mergeCell ref="AK28:BA28"/>
    <mergeCell ref="C25:R25"/>
    <mergeCell ref="T25:AI25"/>
    <mergeCell ref="AK25:BA25"/>
    <mergeCell ref="C26:R26"/>
    <mergeCell ref="T26:AI26"/>
    <mergeCell ref="AK26:BA26"/>
    <mergeCell ref="C23:R23"/>
    <mergeCell ref="T23:AI23"/>
    <mergeCell ref="AK23:BA23"/>
    <mergeCell ref="C24:R24"/>
    <mergeCell ref="T24:AI24"/>
    <mergeCell ref="AK24:BA24"/>
    <mergeCell ref="C21:R21"/>
    <mergeCell ref="T21:AI21"/>
    <mergeCell ref="AK21:BA21"/>
    <mergeCell ref="C22:R22"/>
    <mergeCell ref="T22:AI22"/>
    <mergeCell ref="AK22:BA22"/>
    <mergeCell ref="C20:R20"/>
    <mergeCell ref="B18:R19"/>
    <mergeCell ref="S18:AI19"/>
    <mergeCell ref="AJ18:BA19"/>
    <mergeCell ref="T20:AI20"/>
    <mergeCell ref="AK20:BA20"/>
    <mergeCell ref="B17:BA17"/>
    <mergeCell ref="K8:L8"/>
    <mergeCell ref="B7:BA7"/>
    <mergeCell ref="B2:BA2"/>
    <mergeCell ref="S3:U3"/>
    <mergeCell ref="V3:Y3"/>
    <mergeCell ref="B4:J6"/>
    <mergeCell ref="K4:BA6"/>
    <mergeCell ref="K12:L12"/>
    <mergeCell ref="S12:U12"/>
    <mergeCell ref="B8:J12"/>
    <mergeCell ref="B13:J16"/>
    <mergeCell ref="K13:BA16"/>
    <mergeCell ref="K11:L11"/>
    <mergeCell ref="S11:U11"/>
    <mergeCell ref="K10:L10"/>
  </mergeCells>
  <dataValidations count="1">
    <dataValidation type="list" allowBlank="1" showInputMessage="1" showErrorMessage="1" sqref="K3:L3 K8:L12">
      <formula1>grupo</formula1>
    </dataValidation>
  </dataValidation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J297"/>
  <sheetViews>
    <sheetView zoomScaleNormal="100" workbookViewId="0">
      <selection activeCell="U12" sqref="U12:X12"/>
    </sheetView>
  </sheetViews>
  <sheetFormatPr baseColWidth="10" defaultColWidth="2.7109375" defaultRowHeight="15.95" customHeight="1" x14ac:dyDescent="0.25"/>
  <cols>
    <col min="1" max="3" width="2.7109375" style="63" customWidth="1"/>
    <col min="4" max="4" width="3.28515625" style="63" customWidth="1"/>
    <col min="5" max="16" width="2.5703125" style="63" customWidth="1"/>
    <col min="17" max="28" width="2.7109375" style="63" customWidth="1"/>
    <col min="29" max="52" width="2.85546875" style="63" customWidth="1"/>
    <col min="53" max="53" width="1.140625" style="63" customWidth="1"/>
    <col min="54" max="54" width="0.5703125" style="63" customWidth="1"/>
    <col min="55" max="56" width="4.140625" style="58" customWidth="1"/>
    <col min="57" max="57" width="3.5703125" style="58" customWidth="1"/>
    <col min="58" max="58" width="4.7109375" style="58" customWidth="1"/>
    <col min="59" max="59" width="5.7109375" style="58" customWidth="1"/>
    <col min="60" max="83" width="4.7109375" style="58" customWidth="1"/>
    <col min="84" max="84" width="7" style="58" customWidth="1"/>
    <col min="85" max="85" width="1.140625" style="63" customWidth="1"/>
    <col min="86" max="86" width="0.7109375" style="64" customWidth="1"/>
    <col min="87" max="110" width="4.7109375" style="64" customWidth="1"/>
    <col min="111" max="115" width="4.7109375" style="65" customWidth="1"/>
    <col min="116" max="116" width="5.140625" style="65" customWidth="1"/>
    <col min="117" max="117" width="1.42578125" style="65" customWidth="1"/>
    <col min="118" max="296" width="4.7109375" style="65" customWidth="1"/>
    <col min="297" max="798" width="4.7109375" style="63" customWidth="1"/>
    <col min="799" max="16384" width="2.7109375" style="63"/>
  </cols>
  <sheetData>
    <row r="1" spans="1:121" ht="22.5" customHeight="1" thickBot="1" x14ac:dyDescent="0.3">
      <c r="A1" s="436" t="s">
        <v>726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C1" s="370" t="s">
        <v>718</v>
      </c>
      <c r="BD1" s="370"/>
      <c r="BE1" s="370"/>
      <c r="BF1" s="370"/>
      <c r="BG1" s="370"/>
      <c r="BH1" s="370"/>
      <c r="BI1" s="370"/>
      <c r="BJ1" s="370"/>
      <c r="BK1" s="370"/>
      <c r="BL1" s="370"/>
      <c r="BM1" s="370"/>
      <c r="BN1" s="370"/>
      <c r="BO1" s="370"/>
      <c r="BP1" s="370"/>
      <c r="BQ1" s="370"/>
      <c r="BR1" s="370"/>
      <c r="BS1" s="370"/>
      <c r="BT1" s="370"/>
      <c r="BU1" s="370"/>
      <c r="BV1" s="370"/>
      <c r="BW1" s="370"/>
      <c r="BX1" s="370"/>
      <c r="BY1" s="370"/>
      <c r="BZ1" s="370"/>
      <c r="CA1" s="370"/>
      <c r="CB1" s="370"/>
      <c r="CC1" s="370"/>
      <c r="CD1" s="370"/>
      <c r="CE1" s="370"/>
      <c r="CF1" s="370"/>
    </row>
    <row r="2" spans="1:121" ht="12.75" customHeight="1" thickBot="1" x14ac:dyDescent="0.3">
      <c r="A2" s="322" t="s">
        <v>638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4"/>
      <c r="BA2" s="58"/>
      <c r="BC2" s="372" t="s">
        <v>471</v>
      </c>
      <c r="BD2" s="373"/>
      <c r="BE2" s="374" t="s">
        <v>565</v>
      </c>
      <c r="BF2" s="375"/>
      <c r="BG2" s="376"/>
      <c r="BH2" s="373" t="s">
        <v>656</v>
      </c>
      <c r="BI2" s="373"/>
      <c r="BJ2" s="373"/>
      <c r="BK2" s="373"/>
      <c r="BL2" s="373"/>
      <c r="BM2" s="373"/>
      <c r="BN2" s="373"/>
      <c r="BO2" s="373"/>
      <c r="BP2" s="373"/>
      <c r="BQ2" s="373"/>
      <c r="BR2" s="373"/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3"/>
      <c r="CD2" s="373"/>
      <c r="CE2" s="373"/>
      <c r="CF2" s="380"/>
      <c r="CI2" s="248" t="s">
        <v>638</v>
      </c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50"/>
    </row>
    <row r="3" spans="1:121" ht="12.75" customHeight="1" thickBot="1" x14ac:dyDescent="0.25">
      <c r="A3" s="325" t="s">
        <v>450</v>
      </c>
      <c r="B3" s="326"/>
      <c r="C3" s="326"/>
      <c r="D3" s="326"/>
      <c r="E3" s="326"/>
      <c r="F3" s="326"/>
      <c r="G3" s="326"/>
      <c r="H3" s="386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8"/>
      <c r="T3" s="328" t="s">
        <v>715</v>
      </c>
      <c r="U3" s="328"/>
      <c r="V3" s="328"/>
      <c r="W3" s="328"/>
      <c r="X3" s="328"/>
      <c r="Y3" s="328"/>
      <c r="Z3" s="328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8" t="s">
        <v>451</v>
      </c>
      <c r="AP3" s="328"/>
      <c r="AQ3" s="328"/>
      <c r="AR3" s="327"/>
      <c r="AS3" s="327"/>
      <c r="AT3" s="327"/>
      <c r="AU3" s="327"/>
      <c r="AV3" s="327"/>
      <c r="AW3" s="327"/>
      <c r="AX3" s="327"/>
      <c r="AY3" s="327"/>
      <c r="AZ3" s="329"/>
      <c r="BC3" s="281"/>
      <c r="BD3" s="282"/>
      <c r="BE3" s="377"/>
      <c r="BF3" s="378"/>
      <c r="BG3" s="379"/>
      <c r="BH3" s="91" t="s">
        <v>474</v>
      </c>
      <c r="BI3" s="91" t="s">
        <v>475</v>
      </c>
      <c r="BJ3" s="91" t="s">
        <v>476</v>
      </c>
      <c r="BK3" s="91" t="s">
        <v>477</v>
      </c>
      <c r="BL3" s="91" t="s">
        <v>478</v>
      </c>
      <c r="BM3" s="91" t="s">
        <v>479</v>
      </c>
      <c r="BN3" s="91" t="s">
        <v>480</v>
      </c>
      <c r="BO3" s="91" t="s">
        <v>481</v>
      </c>
      <c r="BP3" s="91" t="s">
        <v>482</v>
      </c>
      <c r="BQ3" s="91" t="s">
        <v>483</v>
      </c>
      <c r="BR3" s="91" t="s">
        <v>484</v>
      </c>
      <c r="BS3" s="91" t="s">
        <v>485</v>
      </c>
      <c r="BT3" s="91" t="s">
        <v>486</v>
      </c>
      <c r="BU3" s="91" t="s">
        <v>487</v>
      </c>
      <c r="BV3" s="91" t="s">
        <v>488</v>
      </c>
      <c r="BW3" s="91" t="s">
        <v>489</v>
      </c>
      <c r="BX3" s="91" t="s">
        <v>497</v>
      </c>
      <c r="BY3" s="91" t="s">
        <v>490</v>
      </c>
      <c r="BZ3" s="91" t="s">
        <v>491</v>
      </c>
      <c r="CA3" s="91" t="s">
        <v>492</v>
      </c>
      <c r="CB3" s="91" t="s">
        <v>493</v>
      </c>
      <c r="CC3" s="91" t="s">
        <v>494</v>
      </c>
      <c r="CD3" s="91" t="s">
        <v>495</v>
      </c>
      <c r="CE3" s="91" t="s">
        <v>581</v>
      </c>
      <c r="CF3" s="66" t="s">
        <v>604</v>
      </c>
      <c r="CJ3" s="63"/>
      <c r="CK3" s="63" t="s">
        <v>345</v>
      </c>
      <c r="CL3" s="63" t="s">
        <v>346</v>
      </c>
      <c r="CM3" s="63" t="s">
        <v>347</v>
      </c>
      <c r="CN3" s="63" t="s">
        <v>348</v>
      </c>
      <c r="CO3" s="63" t="s">
        <v>349</v>
      </c>
      <c r="CP3" s="63" t="s">
        <v>350</v>
      </c>
      <c r="CQ3" s="63" t="s">
        <v>430</v>
      </c>
    </row>
    <row r="4" spans="1:121" ht="15.95" customHeight="1" thickBot="1" x14ac:dyDescent="0.25">
      <c r="A4" s="389" t="s">
        <v>366</v>
      </c>
      <c r="B4" s="390"/>
      <c r="C4" s="390"/>
      <c r="D4" s="391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92" t="s">
        <v>352</v>
      </c>
      <c r="P4" s="392"/>
      <c r="Q4" s="392"/>
      <c r="R4" s="304"/>
      <c r="S4" s="304"/>
      <c r="T4" s="304"/>
      <c r="U4" s="392" t="s">
        <v>351</v>
      </c>
      <c r="V4" s="392"/>
      <c r="W4" s="392"/>
      <c r="X4" s="392"/>
      <c r="Y4" s="392"/>
      <c r="Z4" s="392"/>
      <c r="AA4" s="392"/>
      <c r="AB4" s="392"/>
      <c r="AC4" s="67" t="s">
        <v>345</v>
      </c>
      <c r="AD4" s="385"/>
      <c r="AE4" s="385"/>
      <c r="AF4" s="385"/>
      <c r="AG4" s="67" t="s">
        <v>346</v>
      </c>
      <c r="AH4" s="385"/>
      <c r="AI4" s="385"/>
      <c r="AJ4" s="385"/>
      <c r="AK4" s="67" t="s">
        <v>347</v>
      </c>
      <c r="AL4" s="385"/>
      <c r="AM4" s="385"/>
      <c r="AN4" s="385"/>
      <c r="AO4" s="67" t="s">
        <v>348</v>
      </c>
      <c r="AP4" s="385"/>
      <c r="AQ4" s="385"/>
      <c r="AR4" s="385"/>
      <c r="AS4" s="67" t="s">
        <v>349</v>
      </c>
      <c r="AT4" s="385"/>
      <c r="AU4" s="385"/>
      <c r="AV4" s="385"/>
      <c r="AW4" s="67" t="s">
        <v>350</v>
      </c>
      <c r="AX4" s="385"/>
      <c r="AY4" s="385"/>
      <c r="AZ4" s="393"/>
      <c r="BC4" s="345" t="s">
        <v>400</v>
      </c>
      <c r="BD4" s="346"/>
      <c r="BE4" s="93">
        <v>22</v>
      </c>
      <c r="BF4" s="68" t="s">
        <v>568</v>
      </c>
      <c r="BG4" s="68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349" t="str">
        <f>IF(SUM(BH4:CE5)=0,"",IF(SUM(BE4:BE5)=0,"",((SUM(BH4:CE4)*BE4)+(SUM(BH5:CE5)*BE5))/(BE4+BE5)))</f>
        <v/>
      </c>
      <c r="CJ4" s="63" t="s">
        <v>367</v>
      </c>
      <c r="CK4" s="63">
        <f>E14</f>
        <v>0</v>
      </c>
      <c r="CL4" s="63">
        <f>E15</f>
        <v>0</v>
      </c>
      <c r="CM4" s="63">
        <f>E16</f>
        <v>0</v>
      </c>
      <c r="CN4" s="63">
        <f>E17</f>
        <v>0</v>
      </c>
      <c r="CO4" s="63">
        <f>E18</f>
        <v>0</v>
      </c>
      <c r="CP4" s="63">
        <f>E19</f>
        <v>0</v>
      </c>
      <c r="CQ4" s="63">
        <f>SUM(CK4:CP4)</f>
        <v>0</v>
      </c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</row>
    <row r="5" spans="1:121" ht="15.95" customHeight="1" thickBot="1" x14ac:dyDescent="0.25">
      <c r="A5" s="314" t="s">
        <v>381</v>
      </c>
      <c r="B5" s="315"/>
      <c r="C5" s="315"/>
      <c r="D5" s="69"/>
      <c r="E5" s="344" t="s">
        <v>367</v>
      </c>
      <c r="F5" s="344"/>
      <c r="G5" s="344"/>
      <c r="H5" s="344"/>
      <c r="I5" s="344" t="s">
        <v>368</v>
      </c>
      <c r="J5" s="344"/>
      <c r="K5" s="344"/>
      <c r="L5" s="344"/>
      <c r="M5" s="344" t="s">
        <v>369</v>
      </c>
      <c r="N5" s="344"/>
      <c r="O5" s="344"/>
      <c r="P5" s="344"/>
      <c r="Q5" s="344" t="s">
        <v>370</v>
      </c>
      <c r="R5" s="344"/>
      <c r="S5" s="344"/>
      <c r="T5" s="344"/>
      <c r="U5" s="344" t="s">
        <v>371</v>
      </c>
      <c r="V5" s="344"/>
      <c r="W5" s="344"/>
      <c r="X5" s="344"/>
      <c r="Y5" s="344" t="s">
        <v>372</v>
      </c>
      <c r="Z5" s="344"/>
      <c r="AA5" s="344"/>
      <c r="AB5" s="344"/>
      <c r="AC5" s="344" t="s">
        <v>373</v>
      </c>
      <c r="AD5" s="344"/>
      <c r="AE5" s="344"/>
      <c r="AF5" s="344"/>
      <c r="AG5" s="344" t="s">
        <v>374</v>
      </c>
      <c r="AH5" s="344"/>
      <c r="AI5" s="344"/>
      <c r="AJ5" s="344"/>
      <c r="AK5" s="344" t="s">
        <v>375</v>
      </c>
      <c r="AL5" s="344"/>
      <c r="AM5" s="344"/>
      <c r="AN5" s="344"/>
      <c r="AO5" s="344" t="s">
        <v>376</v>
      </c>
      <c r="AP5" s="344"/>
      <c r="AQ5" s="344"/>
      <c r="AR5" s="344"/>
      <c r="AS5" s="344" t="s">
        <v>377</v>
      </c>
      <c r="AT5" s="344"/>
      <c r="AU5" s="344"/>
      <c r="AV5" s="344"/>
      <c r="AW5" s="344" t="s">
        <v>378</v>
      </c>
      <c r="AX5" s="344"/>
      <c r="AY5" s="344"/>
      <c r="AZ5" s="371"/>
      <c r="BC5" s="347"/>
      <c r="BD5" s="348"/>
      <c r="BE5" s="94">
        <v>9</v>
      </c>
      <c r="BF5" s="70" t="s">
        <v>569</v>
      </c>
      <c r="BG5" s="70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350"/>
      <c r="CJ5" s="63" t="s">
        <v>368</v>
      </c>
      <c r="CK5" s="63">
        <f>I14</f>
        <v>0</v>
      </c>
      <c r="CL5" s="63">
        <f>I15</f>
        <v>0</v>
      </c>
      <c r="CM5" s="63">
        <f>I16</f>
        <v>0</v>
      </c>
      <c r="CN5" s="63">
        <f>I17</f>
        <v>0</v>
      </c>
      <c r="CO5" s="63">
        <f>I18</f>
        <v>0</v>
      </c>
      <c r="CP5" s="63">
        <f>I19</f>
        <v>0</v>
      </c>
      <c r="CQ5" s="63">
        <f t="shared" ref="CQ5:CQ15" si="0">SUM(CK5:CP5)</f>
        <v>0</v>
      </c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</row>
    <row r="6" spans="1:121" ht="15.95" customHeight="1" x14ac:dyDescent="0.2">
      <c r="A6" s="314"/>
      <c r="B6" s="315"/>
      <c r="C6" s="315"/>
      <c r="D6" s="71" t="s">
        <v>379</v>
      </c>
      <c r="E6" s="318"/>
      <c r="F6" s="319"/>
      <c r="G6" s="319"/>
      <c r="H6" s="319"/>
      <c r="I6" s="318"/>
      <c r="J6" s="319"/>
      <c r="K6" s="319"/>
      <c r="L6" s="319"/>
      <c r="M6" s="318"/>
      <c r="N6" s="319"/>
      <c r="O6" s="319"/>
      <c r="P6" s="319"/>
      <c r="Q6" s="318"/>
      <c r="R6" s="319"/>
      <c r="S6" s="319"/>
      <c r="T6" s="319"/>
      <c r="U6" s="318"/>
      <c r="V6" s="319"/>
      <c r="W6" s="319"/>
      <c r="X6" s="319"/>
      <c r="Y6" s="318"/>
      <c r="Z6" s="319"/>
      <c r="AA6" s="319"/>
      <c r="AB6" s="319"/>
      <c r="AC6" s="318"/>
      <c r="AD6" s="319"/>
      <c r="AE6" s="319"/>
      <c r="AF6" s="319"/>
      <c r="AG6" s="318"/>
      <c r="AH6" s="319"/>
      <c r="AI6" s="319"/>
      <c r="AJ6" s="319"/>
      <c r="AK6" s="318"/>
      <c r="AL6" s="319"/>
      <c r="AM6" s="319"/>
      <c r="AN6" s="319"/>
      <c r="AO6" s="318"/>
      <c r="AP6" s="319"/>
      <c r="AQ6" s="319"/>
      <c r="AR6" s="319"/>
      <c r="AS6" s="318"/>
      <c r="AT6" s="319"/>
      <c r="AU6" s="319"/>
      <c r="AV6" s="319"/>
      <c r="AW6" s="318"/>
      <c r="AX6" s="319"/>
      <c r="AY6" s="319"/>
      <c r="AZ6" s="320"/>
      <c r="BC6" s="345" t="s">
        <v>401</v>
      </c>
      <c r="BD6" s="346"/>
      <c r="BE6" s="93">
        <v>21</v>
      </c>
      <c r="BF6" s="68" t="s">
        <v>568</v>
      </c>
      <c r="BG6" s="68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349" t="str">
        <f t="shared" ref="CF6" si="1">IF(SUM(BH6:CE7)=0,"",IF(SUM(BE6:BE7)=0,"",((SUM(BH6:CE6)*BE6)+(SUM(BH7:CE7)*BE7))/(BE6+BE7)))</f>
        <v/>
      </c>
      <c r="CJ6" s="63" t="s">
        <v>369</v>
      </c>
      <c r="CK6" s="63">
        <f>M14</f>
        <v>0</v>
      </c>
      <c r="CL6" s="63">
        <f>M15</f>
        <v>0</v>
      </c>
      <c r="CM6" s="63">
        <f>M16</f>
        <v>0</v>
      </c>
      <c r="CN6" s="63">
        <f>M17</f>
        <v>0</v>
      </c>
      <c r="CO6" s="63">
        <f>M18</f>
        <v>0</v>
      </c>
      <c r="CP6" s="63">
        <f>M19</f>
        <v>0</v>
      </c>
      <c r="CQ6" s="63">
        <f t="shared" si="0"/>
        <v>0</v>
      </c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</row>
    <row r="7" spans="1:121" ht="15.95" customHeight="1" thickBot="1" x14ac:dyDescent="0.25">
      <c r="A7" s="316"/>
      <c r="B7" s="317"/>
      <c r="C7" s="317"/>
      <c r="D7" s="70" t="s">
        <v>380</v>
      </c>
      <c r="E7" s="303"/>
      <c r="F7" s="304"/>
      <c r="G7" s="304"/>
      <c r="H7" s="304"/>
      <c r="I7" s="303"/>
      <c r="J7" s="304"/>
      <c r="K7" s="304"/>
      <c r="L7" s="304"/>
      <c r="M7" s="303"/>
      <c r="N7" s="304"/>
      <c r="O7" s="304"/>
      <c r="P7" s="304"/>
      <c r="Q7" s="303"/>
      <c r="R7" s="304"/>
      <c r="S7" s="304"/>
      <c r="T7" s="304"/>
      <c r="U7" s="303"/>
      <c r="V7" s="304"/>
      <c r="W7" s="304"/>
      <c r="X7" s="304"/>
      <c r="Y7" s="303"/>
      <c r="Z7" s="304"/>
      <c r="AA7" s="304"/>
      <c r="AB7" s="304"/>
      <c r="AC7" s="303"/>
      <c r="AD7" s="304"/>
      <c r="AE7" s="304"/>
      <c r="AF7" s="304"/>
      <c r="AG7" s="303"/>
      <c r="AH7" s="304"/>
      <c r="AI7" s="304"/>
      <c r="AJ7" s="304"/>
      <c r="AK7" s="303"/>
      <c r="AL7" s="304"/>
      <c r="AM7" s="304"/>
      <c r="AN7" s="304"/>
      <c r="AO7" s="303"/>
      <c r="AP7" s="304"/>
      <c r="AQ7" s="304"/>
      <c r="AR7" s="304"/>
      <c r="AS7" s="303"/>
      <c r="AT7" s="304"/>
      <c r="AU7" s="304"/>
      <c r="AV7" s="304"/>
      <c r="AW7" s="303"/>
      <c r="AX7" s="304"/>
      <c r="AY7" s="304"/>
      <c r="AZ7" s="305"/>
      <c r="BC7" s="347"/>
      <c r="BD7" s="348"/>
      <c r="BE7" s="94">
        <v>7</v>
      </c>
      <c r="BF7" s="70" t="s">
        <v>569</v>
      </c>
      <c r="BG7" s="70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350"/>
      <c r="CJ7" s="63" t="s">
        <v>370</v>
      </c>
      <c r="CK7" s="63">
        <f>Q14</f>
        <v>0</v>
      </c>
      <c r="CL7" s="63">
        <f>Q15</f>
        <v>0</v>
      </c>
      <c r="CM7" s="63">
        <f>Q16</f>
        <v>0</v>
      </c>
      <c r="CN7" s="63">
        <f>Q17</f>
        <v>0</v>
      </c>
      <c r="CO7" s="63">
        <f>Q18</f>
        <v>0</v>
      </c>
      <c r="CP7" s="63">
        <f>Q19</f>
        <v>0</v>
      </c>
      <c r="CQ7" s="63">
        <f t="shared" si="0"/>
        <v>0</v>
      </c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</row>
    <row r="8" spans="1:121" ht="15.95" customHeight="1" x14ac:dyDescent="0.2">
      <c r="A8" s="394" t="s">
        <v>454</v>
      </c>
      <c r="B8" s="395"/>
      <c r="C8" s="396"/>
      <c r="D8" s="68" t="s">
        <v>345</v>
      </c>
      <c r="E8" s="403"/>
      <c r="F8" s="404"/>
      <c r="G8" s="404"/>
      <c r="H8" s="405"/>
      <c r="I8" s="403"/>
      <c r="J8" s="404"/>
      <c r="K8" s="404"/>
      <c r="L8" s="405"/>
      <c r="M8" s="403"/>
      <c r="N8" s="404"/>
      <c r="O8" s="404"/>
      <c r="P8" s="405"/>
      <c r="Q8" s="403"/>
      <c r="R8" s="404"/>
      <c r="S8" s="404"/>
      <c r="T8" s="405"/>
      <c r="U8" s="403"/>
      <c r="V8" s="404"/>
      <c r="W8" s="404"/>
      <c r="X8" s="405"/>
      <c r="Y8" s="403"/>
      <c r="Z8" s="404"/>
      <c r="AA8" s="404"/>
      <c r="AB8" s="405"/>
      <c r="AC8" s="403"/>
      <c r="AD8" s="404"/>
      <c r="AE8" s="404"/>
      <c r="AF8" s="405"/>
      <c r="AG8" s="403"/>
      <c r="AH8" s="404"/>
      <c r="AI8" s="404"/>
      <c r="AJ8" s="405"/>
      <c r="AK8" s="403"/>
      <c r="AL8" s="404"/>
      <c r="AM8" s="404"/>
      <c r="AN8" s="405"/>
      <c r="AO8" s="403"/>
      <c r="AP8" s="404"/>
      <c r="AQ8" s="404"/>
      <c r="AR8" s="405"/>
      <c r="AS8" s="403"/>
      <c r="AT8" s="404"/>
      <c r="AU8" s="404"/>
      <c r="AV8" s="405"/>
      <c r="AW8" s="403"/>
      <c r="AX8" s="404"/>
      <c r="AY8" s="404"/>
      <c r="AZ8" s="413"/>
      <c r="BC8" s="345" t="s">
        <v>402</v>
      </c>
      <c r="BD8" s="346"/>
      <c r="BE8" s="93">
        <v>21</v>
      </c>
      <c r="BF8" s="68" t="s">
        <v>568</v>
      </c>
      <c r="BG8" s="68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349" t="str">
        <f t="shared" ref="CF8" si="2">IF(SUM(BH8:CE9)=0,"",IF(SUM(BE8:BE9)=0,"",((SUM(BH8:CE8)*BE8)+(SUM(BH9:CE9)*BE9))/(BE8+BE9)))</f>
        <v/>
      </c>
      <c r="CJ8" s="63" t="s">
        <v>371</v>
      </c>
      <c r="CK8" s="63">
        <f>U14</f>
        <v>0</v>
      </c>
      <c r="CL8" s="63">
        <f>U15</f>
        <v>0</v>
      </c>
      <c r="CM8" s="63">
        <f>U16</f>
        <v>0</v>
      </c>
      <c r="CN8" s="63">
        <f>U17</f>
        <v>0</v>
      </c>
      <c r="CO8" s="63">
        <f>U18</f>
        <v>0</v>
      </c>
      <c r="CP8" s="63">
        <f>U19</f>
        <v>0</v>
      </c>
      <c r="CQ8" s="63">
        <f t="shared" si="0"/>
        <v>0</v>
      </c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</row>
    <row r="9" spans="1:121" ht="15.95" customHeight="1" thickBot="1" x14ac:dyDescent="0.25">
      <c r="A9" s="397"/>
      <c r="B9" s="398"/>
      <c r="C9" s="399"/>
      <c r="D9" s="71" t="s">
        <v>346</v>
      </c>
      <c r="E9" s="406"/>
      <c r="F9" s="407"/>
      <c r="G9" s="407"/>
      <c r="H9" s="408"/>
      <c r="I9" s="406"/>
      <c r="J9" s="407"/>
      <c r="K9" s="407"/>
      <c r="L9" s="408"/>
      <c r="M9" s="406"/>
      <c r="N9" s="407"/>
      <c r="O9" s="407"/>
      <c r="P9" s="408"/>
      <c r="Q9" s="406"/>
      <c r="R9" s="407"/>
      <c r="S9" s="407"/>
      <c r="T9" s="408"/>
      <c r="U9" s="406"/>
      <c r="V9" s="407"/>
      <c r="W9" s="407"/>
      <c r="X9" s="408"/>
      <c r="Y9" s="406"/>
      <c r="Z9" s="407"/>
      <c r="AA9" s="407"/>
      <c r="AB9" s="408"/>
      <c r="AC9" s="406"/>
      <c r="AD9" s="407"/>
      <c r="AE9" s="407"/>
      <c r="AF9" s="408"/>
      <c r="AG9" s="406"/>
      <c r="AH9" s="407"/>
      <c r="AI9" s="407"/>
      <c r="AJ9" s="408"/>
      <c r="AK9" s="406"/>
      <c r="AL9" s="407"/>
      <c r="AM9" s="407"/>
      <c r="AN9" s="408"/>
      <c r="AO9" s="406"/>
      <c r="AP9" s="407"/>
      <c r="AQ9" s="407"/>
      <c r="AR9" s="408"/>
      <c r="AS9" s="406"/>
      <c r="AT9" s="407"/>
      <c r="AU9" s="407"/>
      <c r="AV9" s="408"/>
      <c r="AW9" s="406"/>
      <c r="AX9" s="407"/>
      <c r="AY9" s="407"/>
      <c r="AZ9" s="412"/>
      <c r="BC9" s="347"/>
      <c r="BD9" s="348"/>
      <c r="BE9" s="94">
        <v>10</v>
      </c>
      <c r="BF9" s="70" t="s">
        <v>569</v>
      </c>
      <c r="BG9" s="70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350"/>
      <c r="CJ9" s="63" t="s">
        <v>372</v>
      </c>
      <c r="CK9" s="63">
        <f>Y14</f>
        <v>0</v>
      </c>
      <c r="CL9" s="63">
        <f>Y15</f>
        <v>0</v>
      </c>
      <c r="CM9" s="63">
        <f>Y16</f>
        <v>0</v>
      </c>
      <c r="CN9" s="63">
        <f>Y17</f>
        <v>0</v>
      </c>
      <c r="CO9" s="63">
        <f>Y18</f>
        <v>0</v>
      </c>
      <c r="CP9" s="63">
        <f>Y19</f>
        <v>0</v>
      </c>
      <c r="CQ9" s="63">
        <f t="shared" si="0"/>
        <v>0</v>
      </c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</row>
    <row r="10" spans="1:121" ht="15.95" customHeight="1" x14ac:dyDescent="0.2">
      <c r="A10" s="397"/>
      <c r="B10" s="398"/>
      <c r="C10" s="399"/>
      <c r="D10" s="71" t="s">
        <v>347</v>
      </c>
      <c r="E10" s="406"/>
      <c r="F10" s="407"/>
      <c r="G10" s="407"/>
      <c r="H10" s="408"/>
      <c r="I10" s="406"/>
      <c r="J10" s="407"/>
      <c r="K10" s="407"/>
      <c r="L10" s="408"/>
      <c r="M10" s="406"/>
      <c r="N10" s="407"/>
      <c r="O10" s="407"/>
      <c r="P10" s="408"/>
      <c r="Q10" s="406"/>
      <c r="R10" s="407"/>
      <c r="S10" s="407"/>
      <c r="T10" s="408"/>
      <c r="U10" s="406"/>
      <c r="V10" s="407"/>
      <c r="W10" s="407"/>
      <c r="X10" s="408"/>
      <c r="Y10" s="406"/>
      <c r="Z10" s="407"/>
      <c r="AA10" s="407"/>
      <c r="AB10" s="408"/>
      <c r="AC10" s="406"/>
      <c r="AD10" s="407"/>
      <c r="AE10" s="407"/>
      <c r="AF10" s="408"/>
      <c r="AG10" s="406"/>
      <c r="AH10" s="407"/>
      <c r="AI10" s="407"/>
      <c r="AJ10" s="408"/>
      <c r="AK10" s="406"/>
      <c r="AL10" s="407"/>
      <c r="AM10" s="407"/>
      <c r="AN10" s="408"/>
      <c r="AO10" s="406"/>
      <c r="AP10" s="407"/>
      <c r="AQ10" s="407"/>
      <c r="AR10" s="408"/>
      <c r="AS10" s="406"/>
      <c r="AT10" s="407"/>
      <c r="AU10" s="407"/>
      <c r="AV10" s="408"/>
      <c r="AW10" s="406"/>
      <c r="AX10" s="407"/>
      <c r="AY10" s="407"/>
      <c r="AZ10" s="412"/>
      <c r="BC10" s="345" t="s">
        <v>403</v>
      </c>
      <c r="BD10" s="346"/>
      <c r="BE10" s="93">
        <v>20</v>
      </c>
      <c r="BF10" s="68" t="s">
        <v>568</v>
      </c>
      <c r="BG10" s="68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349" t="str">
        <f t="shared" ref="CF10" si="3">IF(SUM(BH10:CE11)=0,"",IF(SUM(BE10:BE11)=0,"",((SUM(BH10:CE10)*BE10)+(SUM(BH11:CE11)*BE11))/(BE10+BE11)))</f>
        <v/>
      </c>
      <c r="CJ10" s="63" t="s">
        <v>373</v>
      </c>
      <c r="CK10" s="63">
        <f>AC14</f>
        <v>0</v>
      </c>
      <c r="CL10" s="63">
        <f>AC15</f>
        <v>0</v>
      </c>
      <c r="CM10" s="63">
        <f>AC16</f>
        <v>0</v>
      </c>
      <c r="CN10" s="63">
        <f>AC17</f>
        <v>0</v>
      </c>
      <c r="CO10" s="63">
        <f>AC18</f>
        <v>0</v>
      </c>
      <c r="CP10" s="63">
        <f>AC19</f>
        <v>0</v>
      </c>
      <c r="CQ10" s="63">
        <f t="shared" si="0"/>
        <v>0</v>
      </c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</row>
    <row r="11" spans="1:121" ht="15.95" customHeight="1" thickBot="1" x14ac:dyDescent="0.25">
      <c r="A11" s="397"/>
      <c r="B11" s="398"/>
      <c r="C11" s="399"/>
      <c r="D11" s="71" t="s">
        <v>348</v>
      </c>
      <c r="E11" s="406"/>
      <c r="F11" s="407"/>
      <c r="G11" s="407"/>
      <c r="H11" s="408"/>
      <c r="I11" s="406"/>
      <c r="J11" s="407"/>
      <c r="K11" s="407"/>
      <c r="L11" s="408"/>
      <c r="M11" s="406"/>
      <c r="N11" s="407"/>
      <c r="O11" s="407"/>
      <c r="P11" s="408"/>
      <c r="Q11" s="406"/>
      <c r="R11" s="407"/>
      <c r="S11" s="407"/>
      <c r="T11" s="408"/>
      <c r="U11" s="406"/>
      <c r="V11" s="407"/>
      <c r="W11" s="407"/>
      <c r="X11" s="408"/>
      <c r="Y11" s="406"/>
      <c r="Z11" s="407"/>
      <c r="AA11" s="407"/>
      <c r="AB11" s="408"/>
      <c r="AC11" s="406"/>
      <c r="AD11" s="407"/>
      <c r="AE11" s="407"/>
      <c r="AF11" s="408"/>
      <c r="AG11" s="406"/>
      <c r="AH11" s="407"/>
      <c r="AI11" s="407"/>
      <c r="AJ11" s="408"/>
      <c r="AK11" s="406"/>
      <c r="AL11" s="407"/>
      <c r="AM11" s="407"/>
      <c r="AN11" s="408"/>
      <c r="AO11" s="406"/>
      <c r="AP11" s="407"/>
      <c r="AQ11" s="407"/>
      <c r="AR11" s="408"/>
      <c r="AS11" s="406"/>
      <c r="AT11" s="407"/>
      <c r="AU11" s="407"/>
      <c r="AV11" s="408"/>
      <c r="AW11" s="406"/>
      <c r="AX11" s="407"/>
      <c r="AY11" s="407"/>
      <c r="AZ11" s="412"/>
      <c r="BC11" s="347"/>
      <c r="BD11" s="348"/>
      <c r="BE11" s="94">
        <v>10</v>
      </c>
      <c r="BF11" s="70" t="s">
        <v>569</v>
      </c>
      <c r="BG11" s="70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350"/>
      <c r="CJ11" s="63" t="s">
        <v>374</v>
      </c>
      <c r="CK11" s="63">
        <f>AG14</f>
        <v>0</v>
      </c>
      <c r="CL11" s="63">
        <f>AG15</f>
        <v>0</v>
      </c>
      <c r="CM11" s="63">
        <f>AG16</f>
        <v>0</v>
      </c>
      <c r="CN11" s="63">
        <f>AG17</f>
        <v>0</v>
      </c>
      <c r="CO11" s="63">
        <f>AG18</f>
        <v>0</v>
      </c>
      <c r="CP11" s="63">
        <f>AG19</f>
        <v>0</v>
      </c>
      <c r="CQ11" s="63">
        <f t="shared" si="0"/>
        <v>0</v>
      </c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</row>
    <row r="12" spans="1:121" ht="15.95" customHeight="1" x14ac:dyDescent="0.2">
      <c r="A12" s="397"/>
      <c r="B12" s="398"/>
      <c r="C12" s="399"/>
      <c r="D12" s="71" t="s">
        <v>349</v>
      </c>
      <c r="E12" s="406"/>
      <c r="F12" s="407"/>
      <c r="G12" s="407"/>
      <c r="H12" s="408"/>
      <c r="I12" s="406"/>
      <c r="J12" s="407"/>
      <c r="K12" s="407"/>
      <c r="L12" s="408"/>
      <c r="M12" s="406"/>
      <c r="N12" s="407"/>
      <c r="O12" s="407"/>
      <c r="P12" s="408"/>
      <c r="Q12" s="406"/>
      <c r="R12" s="407"/>
      <c r="S12" s="407"/>
      <c r="T12" s="408"/>
      <c r="U12" s="406"/>
      <c r="V12" s="407"/>
      <c r="W12" s="407"/>
      <c r="X12" s="408"/>
      <c r="Y12" s="406"/>
      <c r="Z12" s="407"/>
      <c r="AA12" s="407"/>
      <c r="AB12" s="408"/>
      <c r="AC12" s="406"/>
      <c r="AD12" s="407"/>
      <c r="AE12" s="407"/>
      <c r="AF12" s="408"/>
      <c r="AG12" s="406"/>
      <c r="AH12" s="407"/>
      <c r="AI12" s="407"/>
      <c r="AJ12" s="408"/>
      <c r="AK12" s="406"/>
      <c r="AL12" s="407"/>
      <c r="AM12" s="407"/>
      <c r="AN12" s="408"/>
      <c r="AO12" s="406"/>
      <c r="AP12" s="407"/>
      <c r="AQ12" s="407"/>
      <c r="AR12" s="408"/>
      <c r="AS12" s="406"/>
      <c r="AT12" s="407"/>
      <c r="AU12" s="407"/>
      <c r="AV12" s="408"/>
      <c r="AW12" s="406"/>
      <c r="AX12" s="407"/>
      <c r="AY12" s="407"/>
      <c r="AZ12" s="412"/>
      <c r="BC12" s="345" t="s">
        <v>404</v>
      </c>
      <c r="BD12" s="346"/>
      <c r="BE12" s="93">
        <v>21</v>
      </c>
      <c r="BF12" s="68" t="s">
        <v>568</v>
      </c>
      <c r="BG12" s="68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349" t="str">
        <f t="shared" ref="CF12" si="4">IF(SUM(BH12:CE13)=0,"",IF(SUM(BE12:BE13)=0,"",((SUM(BH12:CE12)*BE12)+(SUM(BH13:CE13)*BE13))/(BE12+BE13)))</f>
        <v/>
      </c>
      <c r="CJ12" s="63" t="s">
        <v>375</v>
      </c>
      <c r="CK12" s="63">
        <f>AK14</f>
        <v>0</v>
      </c>
      <c r="CL12" s="63">
        <f>AK15</f>
        <v>0</v>
      </c>
      <c r="CM12" s="63">
        <f>AK16</f>
        <v>0</v>
      </c>
      <c r="CN12" s="63">
        <f>AK17</f>
        <v>0</v>
      </c>
      <c r="CO12" s="63">
        <f>AK18</f>
        <v>0</v>
      </c>
      <c r="CP12" s="63">
        <f>AK19</f>
        <v>0</v>
      </c>
      <c r="CQ12" s="63">
        <f t="shared" si="0"/>
        <v>0</v>
      </c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</row>
    <row r="13" spans="1:121" ht="15.95" customHeight="1" thickBot="1" x14ac:dyDescent="0.25">
      <c r="A13" s="400"/>
      <c r="B13" s="401"/>
      <c r="C13" s="402"/>
      <c r="D13" s="70" t="s">
        <v>350</v>
      </c>
      <c r="E13" s="409"/>
      <c r="F13" s="410"/>
      <c r="G13" s="410"/>
      <c r="H13" s="411"/>
      <c r="I13" s="409"/>
      <c r="J13" s="410"/>
      <c r="K13" s="410"/>
      <c r="L13" s="411"/>
      <c r="M13" s="409"/>
      <c r="N13" s="410"/>
      <c r="O13" s="410"/>
      <c r="P13" s="411"/>
      <c r="Q13" s="409"/>
      <c r="R13" s="410"/>
      <c r="S13" s="410"/>
      <c r="T13" s="411"/>
      <c r="U13" s="409"/>
      <c r="V13" s="410"/>
      <c r="W13" s="410"/>
      <c r="X13" s="411"/>
      <c r="Y13" s="409"/>
      <c r="Z13" s="410"/>
      <c r="AA13" s="410"/>
      <c r="AB13" s="411"/>
      <c r="AC13" s="409"/>
      <c r="AD13" s="410"/>
      <c r="AE13" s="410"/>
      <c r="AF13" s="411"/>
      <c r="AG13" s="409"/>
      <c r="AH13" s="410"/>
      <c r="AI13" s="410"/>
      <c r="AJ13" s="411"/>
      <c r="AK13" s="409"/>
      <c r="AL13" s="410"/>
      <c r="AM13" s="410"/>
      <c r="AN13" s="411"/>
      <c r="AO13" s="409"/>
      <c r="AP13" s="410"/>
      <c r="AQ13" s="410"/>
      <c r="AR13" s="411"/>
      <c r="AS13" s="409"/>
      <c r="AT13" s="410"/>
      <c r="AU13" s="410"/>
      <c r="AV13" s="411"/>
      <c r="AW13" s="409"/>
      <c r="AX13" s="410"/>
      <c r="AY13" s="410"/>
      <c r="AZ13" s="414"/>
      <c r="BC13" s="347"/>
      <c r="BD13" s="348"/>
      <c r="BE13" s="94">
        <v>10</v>
      </c>
      <c r="BF13" s="70" t="s">
        <v>569</v>
      </c>
      <c r="BG13" s="70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350"/>
      <c r="CJ13" s="63" t="s">
        <v>376</v>
      </c>
      <c r="CK13" s="63">
        <f>AO14</f>
        <v>0</v>
      </c>
      <c r="CL13" s="63">
        <f>AO15</f>
        <v>0</v>
      </c>
      <c r="CM13" s="63">
        <f>AO16</f>
        <v>0</v>
      </c>
      <c r="CN13" s="63">
        <f>AO17</f>
        <v>0</v>
      </c>
      <c r="CO13" s="63">
        <f>AO18</f>
        <v>0</v>
      </c>
      <c r="CP13" s="63">
        <f>AO19</f>
        <v>0</v>
      </c>
      <c r="CQ13" s="63">
        <f t="shared" si="0"/>
        <v>0</v>
      </c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</row>
    <row r="14" spans="1:121" ht="15.95" customHeight="1" x14ac:dyDescent="0.2">
      <c r="A14" s="394" t="s">
        <v>455</v>
      </c>
      <c r="B14" s="395"/>
      <c r="C14" s="396"/>
      <c r="D14" s="68" t="s">
        <v>345</v>
      </c>
      <c r="E14" s="308"/>
      <c r="F14" s="309"/>
      <c r="G14" s="309"/>
      <c r="H14" s="310"/>
      <c r="I14" s="308"/>
      <c r="J14" s="309"/>
      <c r="K14" s="309"/>
      <c r="L14" s="310"/>
      <c r="M14" s="308"/>
      <c r="N14" s="309"/>
      <c r="O14" s="309"/>
      <c r="P14" s="310"/>
      <c r="Q14" s="308"/>
      <c r="R14" s="309"/>
      <c r="S14" s="309"/>
      <c r="T14" s="310"/>
      <c r="U14" s="308"/>
      <c r="V14" s="309"/>
      <c r="W14" s="309"/>
      <c r="X14" s="310"/>
      <c r="Y14" s="308"/>
      <c r="Z14" s="309"/>
      <c r="AA14" s="309"/>
      <c r="AB14" s="310"/>
      <c r="AC14" s="308"/>
      <c r="AD14" s="309"/>
      <c r="AE14" s="309"/>
      <c r="AF14" s="310"/>
      <c r="AG14" s="308"/>
      <c r="AH14" s="309"/>
      <c r="AI14" s="309"/>
      <c r="AJ14" s="310"/>
      <c r="AK14" s="308"/>
      <c r="AL14" s="309"/>
      <c r="AM14" s="309"/>
      <c r="AN14" s="310"/>
      <c r="AO14" s="308"/>
      <c r="AP14" s="309"/>
      <c r="AQ14" s="309"/>
      <c r="AR14" s="310"/>
      <c r="AS14" s="308"/>
      <c r="AT14" s="309"/>
      <c r="AU14" s="309"/>
      <c r="AV14" s="310"/>
      <c r="AW14" s="308"/>
      <c r="AX14" s="309"/>
      <c r="AY14" s="309"/>
      <c r="AZ14" s="311"/>
      <c r="BC14" s="345" t="s">
        <v>405</v>
      </c>
      <c r="BD14" s="346"/>
      <c r="BE14" s="93">
        <v>20</v>
      </c>
      <c r="BF14" s="68" t="s">
        <v>568</v>
      </c>
      <c r="BG14" s="68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349" t="str">
        <f t="shared" ref="CF14" si="5">IF(SUM(BH14:CE15)=0,"",IF(SUM(BE14:BE15)=0,"",((SUM(BH14:CE14)*BE14)+(SUM(BH15:CE15)*BE15))/(BE14+BE15)))</f>
        <v/>
      </c>
      <c r="CJ14" s="63" t="s">
        <v>377</v>
      </c>
      <c r="CK14" s="63">
        <f>AS14</f>
        <v>0</v>
      </c>
      <c r="CL14" s="63">
        <f>AS15</f>
        <v>0</v>
      </c>
      <c r="CM14" s="63">
        <f>AS16</f>
        <v>0</v>
      </c>
      <c r="CN14" s="63">
        <f>AS17</f>
        <v>0</v>
      </c>
      <c r="CO14" s="63">
        <f>AS18</f>
        <v>0</v>
      </c>
      <c r="CP14" s="63">
        <f>AS19</f>
        <v>0</v>
      </c>
      <c r="CQ14" s="63">
        <f t="shared" si="0"/>
        <v>0</v>
      </c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</row>
    <row r="15" spans="1:121" ht="15.95" customHeight="1" thickBot="1" x14ac:dyDescent="0.25">
      <c r="A15" s="397"/>
      <c r="B15" s="398"/>
      <c r="C15" s="399"/>
      <c r="D15" s="71" t="s">
        <v>346</v>
      </c>
      <c r="E15" s="381"/>
      <c r="F15" s="382"/>
      <c r="G15" s="382"/>
      <c r="H15" s="383"/>
      <c r="I15" s="381"/>
      <c r="J15" s="382"/>
      <c r="K15" s="382"/>
      <c r="L15" s="383"/>
      <c r="M15" s="381"/>
      <c r="N15" s="382"/>
      <c r="O15" s="382"/>
      <c r="P15" s="383"/>
      <c r="Q15" s="381"/>
      <c r="R15" s="382"/>
      <c r="S15" s="382"/>
      <c r="T15" s="383"/>
      <c r="U15" s="381"/>
      <c r="V15" s="382"/>
      <c r="W15" s="382"/>
      <c r="X15" s="383"/>
      <c r="Y15" s="381"/>
      <c r="Z15" s="382"/>
      <c r="AA15" s="382"/>
      <c r="AB15" s="383"/>
      <c r="AC15" s="381"/>
      <c r="AD15" s="382"/>
      <c r="AE15" s="382"/>
      <c r="AF15" s="383"/>
      <c r="AG15" s="381"/>
      <c r="AH15" s="382"/>
      <c r="AI15" s="382"/>
      <c r="AJ15" s="383"/>
      <c r="AK15" s="381"/>
      <c r="AL15" s="382"/>
      <c r="AM15" s="382"/>
      <c r="AN15" s="383"/>
      <c r="AO15" s="381"/>
      <c r="AP15" s="382"/>
      <c r="AQ15" s="382"/>
      <c r="AR15" s="383"/>
      <c r="AS15" s="381"/>
      <c r="AT15" s="382"/>
      <c r="AU15" s="382"/>
      <c r="AV15" s="383"/>
      <c r="AW15" s="381"/>
      <c r="AX15" s="382"/>
      <c r="AY15" s="382"/>
      <c r="AZ15" s="384"/>
      <c r="BC15" s="347"/>
      <c r="BD15" s="348"/>
      <c r="BE15" s="94">
        <v>10</v>
      </c>
      <c r="BF15" s="70" t="s">
        <v>569</v>
      </c>
      <c r="BG15" s="70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350"/>
      <c r="CJ15" s="63" t="s">
        <v>378</v>
      </c>
      <c r="CK15" s="63">
        <f>AW14</f>
        <v>0</v>
      </c>
      <c r="CL15" s="63">
        <f>AW15</f>
        <v>0</v>
      </c>
      <c r="CM15" s="63">
        <f>AW16</f>
        <v>0</v>
      </c>
      <c r="CN15" s="63">
        <f>AW17</f>
        <v>0</v>
      </c>
      <c r="CO15" s="63">
        <f>AW18</f>
        <v>0</v>
      </c>
      <c r="CP15" s="63">
        <f>AW19</f>
        <v>0</v>
      </c>
      <c r="CQ15" s="63">
        <f t="shared" si="0"/>
        <v>0</v>
      </c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</row>
    <row r="16" spans="1:121" ht="15.95" customHeight="1" x14ac:dyDescent="0.2">
      <c r="A16" s="397"/>
      <c r="B16" s="398"/>
      <c r="C16" s="399"/>
      <c r="D16" s="71" t="s">
        <v>347</v>
      </c>
      <c r="E16" s="381"/>
      <c r="F16" s="382"/>
      <c r="G16" s="382"/>
      <c r="H16" s="383"/>
      <c r="I16" s="381"/>
      <c r="J16" s="382"/>
      <c r="K16" s="382"/>
      <c r="L16" s="383"/>
      <c r="M16" s="381"/>
      <c r="N16" s="382"/>
      <c r="O16" s="382"/>
      <c r="P16" s="383"/>
      <c r="Q16" s="381"/>
      <c r="R16" s="382"/>
      <c r="S16" s="382"/>
      <c r="T16" s="383"/>
      <c r="U16" s="381"/>
      <c r="V16" s="382"/>
      <c r="W16" s="382"/>
      <c r="X16" s="383"/>
      <c r="Y16" s="381"/>
      <c r="Z16" s="382"/>
      <c r="AA16" s="382"/>
      <c r="AB16" s="383"/>
      <c r="AC16" s="381"/>
      <c r="AD16" s="382"/>
      <c r="AE16" s="382"/>
      <c r="AF16" s="383"/>
      <c r="AG16" s="381"/>
      <c r="AH16" s="382"/>
      <c r="AI16" s="382"/>
      <c r="AJ16" s="383"/>
      <c r="AK16" s="381"/>
      <c r="AL16" s="382"/>
      <c r="AM16" s="382"/>
      <c r="AN16" s="383"/>
      <c r="AO16" s="381"/>
      <c r="AP16" s="382"/>
      <c r="AQ16" s="382"/>
      <c r="AR16" s="383"/>
      <c r="AS16" s="381"/>
      <c r="AT16" s="382"/>
      <c r="AU16" s="382"/>
      <c r="AV16" s="383"/>
      <c r="AW16" s="381"/>
      <c r="AX16" s="382"/>
      <c r="AY16" s="382"/>
      <c r="AZ16" s="384"/>
      <c r="BC16" s="345" t="s">
        <v>406</v>
      </c>
      <c r="BD16" s="346"/>
      <c r="BE16" s="93">
        <v>22</v>
      </c>
      <c r="BF16" s="68" t="s">
        <v>568</v>
      </c>
      <c r="BG16" s="68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349" t="str">
        <f t="shared" ref="CF16" si="6">IF(SUM(BH16:CE17)=0,"",IF(SUM(BE16:BE17)=0,"",((SUM(BH16:CE16)*BE16)+(SUM(BH17:CE17)*BE17))/(BE16+BE17)))</f>
        <v/>
      </c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</row>
    <row r="17" spans="1:121" ht="15.95" customHeight="1" thickBot="1" x14ac:dyDescent="0.25">
      <c r="A17" s="397"/>
      <c r="B17" s="398"/>
      <c r="C17" s="399"/>
      <c r="D17" s="71" t="s">
        <v>348</v>
      </c>
      <c r="E17" s="381"/>
      <c r="F17" s="382"/>
      <c r="G17" s="382"/>
      <c r="H17" s="383"/>
      <c r="I17" s="381"/>
      <c r="J17" s="382"/>
      <c r="K17" s="382"/>
      <c r="L17" s="383"/>
      <c r="M17" s="381"/>
      <c r="N17" s="382"/>
      <c r="O17" s="382"/>
      <c r="P17" s="383"/>
      <c r="Q17" s="381"/>
      <c r="R17" s="382"/>
      <c r="S17" s="382"/>
      <c r="T17" s="383"/>
      <c r="U17" s="381"/>
      <c r="V17" s="382"/>
      <c r="W17" s="382"/>
      <c r="X17" s="383"/>
      <c r="Y17" s="381"/>
      <c r="Z17" s="382"/>
      <c r="AA17" s="382"/>
      <c r="AB17" s="383"/>
      <c r="AC17" s="381"/>
      <c r="AD17" s="382"/>
      <c r="AE17" s="382"/>
      <c r="AF17" s="383"/>
      <c r="AG17" s="381"/>
      <c r="AH17" s="382"/>
      <c r="AI17" s="382"/>
      <c r="AJ17" s="383"/>
      <c r="AK17" s="381"/>
      <c r="AL17" s="382"/>
      <c r="AM17" s="382"/>
      <c r="AN17" s="383"/>
      <c r="AO17" s="381"/>
      <c r="AP17" s="382"/>
      <c r="AQ17" s="382"/>
      <c r="AR17" s="383"/>
      <c r="AS17" s="381"/>
      <c r="AT17" s="382"/>
      <c r="AU17" s="382"/>
      <c r="AV17" s="383"/>
      <c r="AW17" s="381"/>
      <c r="AX17" s="382"/>
      <c r="AY17" s="382"/>
      <c r="AZ17" s="384"/>
      <c r="BC17" s="347"/>
      <c r="BD17" s="348"/>
      <c r="BE17" s="94">
        <v>9</v>
      </c>
      <c r="BF17" s="70" t="s">
        <v>569</v>
      </c>
      <c r="BG17" s="70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350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</row>
    <row r="18" spans="1:121" ht="15.95" customHeight="1" x14ac:dyDescent="0.2">
      <c r="A18" s="397"/>
      <c r="B18" s="398"/>
      <c r="C18" s="399"/>
      <c r="D18" s="71" t="s">
        <v>349</v>
      </c>
      <c r="E18" s="381"/>
      <c r="F18" s="382"/>
      <c r="G18" s="382"/>
      <c r="H18" s="383"/>
      <c r="I18" s="381"/>
      <c r="J18" s="382"/>
      <c r="K18" s="382"/>
      <c r="L18" s="383"/>
      <c r="M18" s="381"/>
      <c r="N18" s="382"/>
      <c r="O18" s="382"/>
      <c r="P18" s="383"/>
      <c r="Q18" s="381"/>
      <c r="R18" s="382"/>
      <c r="S18" s="382"/>
      <c r="T18" s="383"/>
      <c r="U18" s="381"/>
      <c r="V18" s="382"/>
      <c r="W18" s="382"/>
      <c r="X18" s="383"/>
      <c r="Y18" s="381"/>
      <c r="Z18" s="382"/>
      <c r="AA18" s="382"/>
      <c r="AB18" s="383"/>
      <c r="AC18" s="381"/>
      <c r="AD18" s="382"/>
      <c r="AE18" s="382"/>
      <c r="AF18" s="383"/>
      <c r="AG18" s="381"/>
      <c r="AH18" s="382"/>
      <c r="AI18" s="382"/>
      <c r="AJ18" s="383"/>
      <c r="AK18" s="381"/>
      <c r="AL18" s="382"/>
      <c r="AM18" s="382"/>
      <c r="AN18" s="383"/>
      <c r="AO18" s="381"/>
      <c r="AP18" s="382"/>
      <c r="AQ18" s="382"/>
      <c r="AR18" s="383"/>
      <c r="AS18" s="381"/>
      <c r="AT18" s="382"/>
      <c r="AU18" s="382"/>
      <c r="AV18" s="383"/>
      <c r="AW18" s="381"/>
      <c r="AX18" s="382"/>
      <c r="AY18" s="382"/>
      <c r="AZ18" s="384"/>
      <c r="BC18" s="345" t="s">
        <v>407</v>
      </c>
      <c r="BD18" s="346"/>
      <c r="BE18" s="93">
        <v>20</v>
      </c>
      <c r="BF18" s="68" t="s">
        <v>568</v>
      </c>
      <c r="BG18" s="68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349" t="str">
        <f t="shared" ref="CF18" si="7">IF(SUM(BH18:CE19)=0,"",IF(SUM(BE18:BE19)=0,"",((SUM(BH18:CE18)*BE18)+(SUM(BH19:CE19)*BE19))/(BE18+BE19)))</f>
        <v/>
      </c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</row>
    <row r="19" spans="1:121" ht="15.95" customHeight="1" thickBot="1" x14ac:dyDescent="0.25">
      <c r="A19" s="397"/>
      <c r="B19" s="398"/>
      <c r="C19" s="399"/>
      <c r="D19" s="72" t="s">
        <v>350</v>
      </c>
      <c r="E19" s="422"/>
      <c r="F19" s="423"/>
      <c r="G19" s="423"/>
      <c r="H19" s="424"/>
      <c r="I19" s="422"/>
      <c r="J19" s="423"/>
      <c r="K19" s="423"/>
      <c r="L19" s="424"/>
      <c r="M19" s="422"/>
      <c r="N19" s="423"/>
      <c r="O19" s="423"/>
      <c r="P19" s="424"/>
      <c r="Q19" s="422"/>
      <c r="R19" s="423"/>
      <c r="S19" s="423"/>
      <c r="T19" s="424"/>
      <c r="U19" s="422"/>
      <c r="V19" s="423"/>
      <c r="W19" s="423"/>
      <c r="X19" s="424"/>
      <c r="Y19" s="422"/>
      <c r="Z19" s="423"/>
      <c r="AA19" s="423"/>
      <c r="AB19" s="424"/>
      <c r="AC19" s="422"/>
      <c r="AD19" s="423"/>
      <c r="AE19" s="423"/>
      <c r="AF19" s="424"/>
      <c r="AG19" s="422"/>
      <c r="AH19" s="423"/>
      <c r="AI19" s="423"/>
      <c r="AJ19" s="424"/>
      <c r="AK19" s="422"/>
      <c r="AL19" s="423"/>
      <c r="AM19" s="423"/>
      <c r="AN19" s="424"/>
      <c r="AO19" s="422"/>
      <c r="AP19" s="423"/>
      <c r="AQ19" s="423"/>
      <c r="AR19" s="424"/>
      <c r="AS19" s="422"/>
      <c r="AT19" s="423"/>
      <c r="AU19" s="423"/>
      <c r="AV19" s="424"/>
      <c r="AW19" s="422"/>
      <c r="AX19" s="423"/>
      <c r="AY19" s="423"/>
      <c r="AZ19" s="425"/>
      <c r="BC19" s="347"/>
      <c r="BD19" s="348"/>
      <c r="BE19" s="94">
        <v>11</v>
      </c>
      <c r="BF19" s="70" t="s">
        <v>569</v>
      </c>
      <c r="BG19" s="70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350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</row>
    <row r="20" spans="1:121" ht="15.95" customHeight="1" thickBot="1" x14ac:dyDescent="0.25">
      <c r="A20" s="293" t="s">
        <v>382</v>
      </c>
      <c r="B20" s="294"/>
      <c r="C20" s="294"/>
      <c r="D20" s="294"/>
      <c r="E20" s="274"/>
      <c r="F20" s="275"/>
      <c r="G20" s="275"/>
      <c r="H20" s="276"/>
      <c r="I20" s="274"/>
      <c r="J20" s="275"/>
      <c r="K20" s="275"/>
      <c r="L20" s="276"/>
      <c r="M20" s="274"/>
      <c r="N20" s="275"/>
      <c r="O20" s="275"/>
      <c r="P20" s="276"/>
      <c r="Q20" s="274"/>
      <c r="R20" s="275"/>
      <c r="S20" s="275"/>
      <c r="T20" s="276"/>
      <c r="U20" s="274"/>
      <c r="V20" s="275"/>
      <c r="W20" s="275"/>
      <c r="X20" s="276"/>
      <c r="Y20" s="274"/>
      <c r="Z20" s="275"/>
      <c r="AA20" s="275"/>
      <c r="AB20" s="276"/>
      <c r="AC20" s="274"/>
      <c r="AD20" s="275"/>
      <c r="AE20" s="275"/>
      <c r="AF20" s="276"/>
      <c r="AG20" s="274"/>
      <c r="AH20" s="275"/>
      <c r="AI20" s="275"/>
      <c r="AJ20" s="276"/>
      <c r="AK20" s="274"/>
      <c r="AL20" s="275"/>
      <c r="AM20" s="275"/>
      <c r="AN20" s="276"/>
      <c r="AO20" s="274"/>
      <c r="AP20" s="275"/>
      <c r="AQ20" s="275"/>
      <c r="AR20" s="276"/>
      <c r="AS20" s="274"/>
      <c r="AT20" s="275"/>
      <c r="AU20" s="275"/>
      <c r="AV20" s="276"/>
      <c r="AW20" s="274"/>
      <c r="AX20" s="275"/>
      <c r="AY20" s="275"/>
      <c r="AZ20" s="277"/>
      <c r="BC20" s="345" t="s">
        <v>408</v>
      </c>
      <c r="BD20" s="346"/>
      <c r="BE20" s="93">
        <v>21</v>
      </c>
      <c r="BF20" s="68" t="s">
        <v>568</v>
      </c>
      <c r="BG20" s="68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349" t="str">
        <f t="shared" ref="CF20" si="8">IF(SUM(BH20:CE21)=0,"",IF(SUM(BE20:BE21)=0,"",((SUM(BH20:CE20)*BE20)+(SUM(BH21:CE21)*BE21))/(BE20+BE21)))</f>
        <v/>
      </c>
      <c r="CI20" s="248" t="s">
        <v>639</v>
      </c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50"/>
      <c r="DM20" s="64"/>
      <c r="DN20" s="64"/>
      <c r="DO20" s="64"/>
      <c r="DP20" s="64"/>
      <c r="DQ20" s="64"/>
    </row>
    <row r="21" spans="1:121" ht="12" customHeight="1" thickBot="1" x14ac:dyDescent="0.25">
      <c r="A21" s="278" t="s">
        <v>566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80"/>
      <c r="BC21" s="347"/>
      <c r="BD21" s="348"/>
      <c r="BE21" s="94">
        <v>9</v>
      </c>
      <c r="BF21" s="70" t="s">
        <v>569</v>
      </c>
      <c r="BG21" s="70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350"/>
      <c r="CK21" s="64" t="str">
        <f>C30</f>
        <v/>
      </c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</row>
    <row r="22" spans="1:121" ht="15.95" customHeight="1" thickBot="1" x14ac:dyDescent="0.25">
      <c r="A22" s="416" t="s">
        <v>604</v>
      </c>
      <c r="B22" s="417"/>
      <c r="C22" s="417"/>
      <c r="D22" s="417"/>
      <c r="E22" s="415" t="str">
        <f>IF(E203="","",IF(SUM(E14:H19)=0,"",SUM(E14:H19)/E203))</f>
        <v/>
      </c>
      <c r="F22" s="415"/>
      <c r="G22" s="415"/>
      <c r="H22" s="415"/>
      <c r="I22" s="415" t="str">
        <f>IF(I203="","",IF(SUM(I14:L19)=0,"",SUM(I14:L19)/I203))</f>
        <v/>
      </c>
      <c r="J22" s="415"/>
      <c r="K22" s="415"/>
      <c r="L22" s="415"/>
      <c r="M22" s="415" t="str">
        <f>IF(M203="","",IF(SUM(M14:P19)=0,"",SUM(M14:P19)/M203))</f>
        <v/>
      </c>
      <c r="N22" s="415"/>
      <c r="O22" s="415"/>
      <c r="P22" s="415"/>
      <c r="Q22" s="415" t="str">
        <f>IF(Q203="","",IF(SUM(Q14:T19)=0,"",SUM(Q14:T19)/Q203))</f>
        <v/>
      </c>
      <c r="R22" s="415"/>
      <c r="S22" s="415"/>
      <c r="T22" s="415"/>
      <c r="U22" s="415" t="str">
        <f>IF(U203="","",IF(SUM(U14:X19)=0,"",SUM(U14:X19)/U203))</f>
        <v/>
      </c>
      <c r="V22" s="415"/>
      <c r="W22" s="415"/>
      <c r="X22" s="415"/>
      <c r="Y22" s="415" t="str">
        <f>IF(Y203="","",IF(SUM(Y14:AB19)=0,"",SUM(Y14:AB19)/Y203))</f>
        <v/>
      </c>
      <c r="Z22" s="415"/>
      <c r="AA22" s="415"/>
      <c r="AB22" s="415"/>
      <c r="AC22" s="415" t="str">
        <f>IF(AC203="","",IF(SUM(AC14:AF19)=0,"",SUM(AC14:AF19)/AC203))</f>
        <v/>
      </c>
      <c r="AD22" s="415"/>
      <c r="AE22" s="415"/>
      <c r="AF22" s="415"/>
      <c r="AG22" s="415" t="str">
        <f>IF(AG203="","",IF(SUM(AG14:AJ19)=0,"",SUM(AG14:AJ19)/AG203))</f>
        <v/>
      </c>
      <c r="AH22" s="415"/>
      <c r="AI22" s="415"/>
      <c r="AJ22" s="415"/>
      <c r="AK22" s="415" t="str">
        <f>IF(AK203="","",IF(SUM(AK14:AN19)=0,"",SUM(AK14:AN19)/AK203))</f>
        <v/>
      </c>
      <c r="AL22" s="415"/>
      <c r="AM22" s="415"/>
      <c r="AN22" s="415"/>
      <c r="AO22" s="415" t="str">
        <f>IF(AO203="","",IF(SUM(AO14:AR19)=0,"",SUM(AO14:AR19)/AO203))</f>
        <v/>
      </c>
      <c r="AP22" s="415"/>
      <c r="AQ22" s="415"/>
      <c r="AR22" s="415"/>
      <c r="AS22" s="415" t="str">
        <f>IF(AS203="","",IF(SUM(AS14:AV19)=0,"",SUM(AS14:AV19)/AS203))</f>
        <v/>
      </c>
      <c r="AT22" s="415"/>
      <c r="AU22" s="415"/>
      <c r="AV22" s="415"/>
      <c r="AW22" s="415" t="str">
        <f>IF(AW203="","",IF(SUM(AW14:AZ19)=0,"",SUM(AW14:AZ19)/AW203))</f>
        <v/>
      </c>
      <c r="AX22" s="415"/>
      <c r="AY22" s="415"/>
      <c r="AZ22" s="434"/>
      <c r="BC22" s="345" t="s">
        <v>411</v>
      </c>
      <c r="BD22" s="346"/>
      <c r="BE22" s="93">
        <v>23</v>
      </c>
      <c r="BF22" s="68" t="s">
        <v>568</v>
      </c>
      <c r="BG22" s="68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349" t="str">
        <f t="shared" ref="CF22" si="9">IF(SUM(BH22:CE23)=0,"",IF(SUM(BE22:BE23)=0,"",((SUM(BH22:CE22)*BE22)+(SUM(BH23:CE23)*BE23))/(BE22+BE23)))</f>
        <v/>
      </c>
      <c r="CJ22" s="63" t="s">
        <v>367</v>
      </c>
      <c r="CK22" s="64">
        <f>E30</f>
        <v>0</v>
      </c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</row>
    <row r="23" spans="1:121" ht="15.95" customHeight="1" thickBot="1" x14ac:dyDescent="0.25">
      <c r="A23" s="418" t="s">
        <v>626</v>
      </c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20" t="str">
        <f>IF(V204=0,"",V204)</f>
        <v/>
      </c>
      <c r="N23" s="420"/>
      <c r="O23" s="420"/>
      <c r="P23" s="420"/>
      <c r="Q23" s="420"/>
      <c r="R23" s="420"/>
      <c r="S23" s="420"/>
      <c r="T23" s="420"/>
      <c r="U23" s="421" t="str">
        <f>IF(M23="","",(M23/1000)*0.086)</f>
        <v/>
      </c>
      <c r="V23" s="421"/>
      <c r="W23" s="421"/>
      <c r="X23" s="421"/>
      <c r="Y23" s="421"/>
      <c r="Z23" s="421"/>
      <c r="AA23" s="421"/>
      <c r="AB23" s="421"/>
      <c r="AC23" s="419" t="s">
        <v>621</v>
      </c>
      <c r="AD23" s="419"/>
      <c r="AE23" s="419"/>
      <c r="AF23" s="419"/>
      <c r="AG23" s="419"/>
      <c r="AH23" s="419"/>
      <c r="AI23" s="428" t="str">
        <f>IF(M23="","",Z204)</f>
        <v/>
      </c>
      <c r="AJ23" s="428"/>
      <c r="AK23" s="428"/>
      <c r="AL23" s="428"/>
      <c r="AM23" s="428"/>
      <c r="AN23" s="428"/>
      <c r="AO23" s="428"/>
      <c r="AP23" s="419" t="s">
        <v>622</v>
      </c>
      <c r="AQ23" s="419"/>
      <c r="AR23" s="419"/>
      <c r="AS23" s="419"/>
      <c r="AT23" s="426" t="str">
        <f>IF(M23="","",AI23/M23)</f>
        <v/>
      </c>
      <c r="AU23" s="426"/>
      <c r="AV23" s="426"/>
      <c r="AW23" s="426"/>
      <c r="AX23" s="426"/>
      <c r="AY23" s="426"/>
      <c r="AZ23" s="427"/>
      <c r="BC23" s="347"/>
      <c r="BD23" s="348"/>
      <c r="BE23" s="94">
        <v>8</v>
      </c>
      <c r="BF23" s="70" t="s">
        <v>569</v>
      </c>
      <c r="BG23" s="70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350"/>
      <c r="CJ23" s="63" t="s">
        <v>368</v>
      </c>
      <c r="CK23" s="64">
        <f>I30</f>
        <v>0</v>
      </c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</row>
    <row r="24" spans="1:121" ht="15.95" customHeight="1" thickBot="1" x14ac:dyDescent="0.25">
      <c r="A24" s="322" t="s">
        <v>639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4"/>
      <c r="BC24" s="345" t="s">
        <v>409</v>
      </c>
      <c r="BD24" s="346"/>
      <c r="BE24" s="93">
        <v>20</v>
      </c>
      <c r="BF24" s="68" t="s">
        <v>568</v>
      </c>
      <c r="BG24" s="68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349" t="str">
        <f t="shared" ref="CF24" si="10">IF(SUM(BH24:CE25)=0,"",IF(SUM(BE24:BE25)=0,"",((SUM(BH24:CE24)*BE24)+(SUM(BH25:CE25)*BE25))/(BE24+BE25)))</f>
        <v/>
      </c>
      <c r="CJ24" s="63" t="s">
        <v>369</v>
      </c>
      <c r="CK24" s="64">
        <f>M30</f>
        <v>0</v>
      </c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</row>
    <row r="25" spans="1:121" ht="12.75" customHeight="1" thickBot="1" x14ac:dyDescent="0.25">
      <c r="A25" s="325" t="s">
        <v>450</v>
      </c>
      <c r="B25" s="326"/>
      <c r="C25" s="326"/>
      <c r="D25" s="326"/>
      <c r="E25" s="326"/>
      <c r="F25" s="326"/>
      <c r="G25" s="326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8" t="s">
        <v>715</v>
      </c>
      <c r="U25" s="328"/>
      <c r="V25" s="328"/>
      <c r="W25" s="328"/>
      <c r="X25" s="328"/>
      <c r="Y25" s="328"/>
      <c r="Z25" s="328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8" t="s">
        <v>451</v>
      </c>
      <c r="AP25" s="328"/>
      <c r="AQ25" s="328"/>
      <c r="AR25" s="327"/>
      <c r="AS25" s="327"/>
      <c r="AT25" s="327"/>
      <c r="AU25" s="327"/>
      <c r="AV25" s="327"/>
      <c r="AW25" s="327"/>
      <c r="AX25" s="327"/>
      <c r="AY25" s="327"/>
      <c r="AZ25" s="329"/>
      <c r="BC25" s="347"/>
      <c r="BD25" s="348"/>
      <c r="BE25" s="94">
        <v>10</v>
      </c>
      <c r="BF25" s="70" t="s">
        <v>569</v>
      </c>
      <c r="BG25" s="70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350"/>
      <c r="CJ25" s="63" t="s">
        <v>370</v>
      </c>
      <c r="CK25" s="64">
        <f>Q30</f>
        <v>0</v>
      </c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</row>
    <row r="26" spans="1:121" ht="15.95" customHeight="1" thickBot="1" x14ac:dyDescent="0.25">
      <c r="A26" s="330" t="s">
        <v>640</v>
      </c>
      <c r="B26" s="331"/>
      <c r="C26" s="331"/>
      <c r="D26" s="331"/>
      <c r="E26" s="331"/>
      <c r="F26" s="332"/>
      <c r="G26" s="333"/>
      <c r="H26" s="334"/>
      <c r="I26" s="334"/>
      <c r="J26" s="334"/>
      <c r="K26" s="335"/>
      <c r="L26" s="336"/>
      <c r="M26" s="337"/>
      <c r="N26" s="337"/>
      <c r="O26" s="337"/>
      <c r="P26" s="337"/>
      <c r="Q26" s="337"/>
      <c r="R26" s="337"/>
      <c r="S26" s="338"/>
      <c r="T26" s="339" t="s">
        <v>395</v>
      </c>
      <c r="U26" s="331"/>
      <c r="V26" s="332"/>
      <c r="W26" s="340"/>
      <c r="X26" s="341"/>
      <c r="Y26" s="342"/>
      <c r="Z26" s="339" t="s">
        <v>652</v>
      </c>
      <c r="AA26" s="331"/>
      <c r="AB26" s="331"/>
      <c r="AC26" s="331"/>
      <c r="AD26" s="331"/>
      <c r="AE26" s="331"/>
      <c r="AF26" s="331"/>
      <c r="AG26" s="331"/>
      <c r="AH26" s="343"/>
      <c r="AI26" s="343"/>
      <c r="AJ26" s="343"/>
      <c r="AK26" s="343"/>
      <c r="AL26" s="430"/>
      <c r="AM26" s="431"/>
      <c r="AN26" s="431"/>
      <c r="AO26" s="431"/>
      <c r="AP26" s="431"/>
      <c r="AQ26" s="431"/>
      <c r="AR26" s="431"/>
      <c r="AS26" s="431"/>
      <c r="AT26" s="431"/>
      <c r="AU26" s="431"/>
      <c r="AV26" s="431"/>
      <c r="AW26" s="431"/>
      <c r="AX26" s="431"/>
      <c r="AY26" s="431"/>
      <c r="AZ26" s="432"/>
      <c r="BC26" s="345" t="s">
        <v>410</v>
      </c>
      <c r="BD26" s="346"/>
      <c r="BE26" s="93">
        <v>20</v>
      </c>
      <c r="BF26" s="68" t="s">
        <v>568</v>
      </c>
      <c r="BG26" s="68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349" t="str">
        <f t="shared" ref="CF26" si="11">IF(SUM(BH26:CE27)=0,"",IF(SUM(BE26:BE27)=0,"",((SUM(BH26:CE26)*BE26)+(SUM(BH27:CE27)*BE27))/(BE26+BE27)))</f>
        <v/>
      </c>
      <c r="CJ26" s="63" t="s">
        <v>371</v>
      </c>
      <c r="CK26" s="64">
        <f>U30</f>
        <v>0</v>
      </c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</row>
    <row r="27" spans="1:121" ht="15.95" customHeight="1" thickBot="1" x14ac:dyDescent="0.25">
      <c r="A27" s="312" t="s">
        <v>381</v>
      </c>
      <c r="B27" s="313"/>
      <c r="C27" s="313"/>
      <c r="D27" s="73"/>
      <c r="E27" s="321" t="s">
        <v>367</v>
      </c>
      <c r="F27" s="321"/>
      <c r="G27" s="321"/>
      <c r="H27" s="321"/>
      <c r="I27" s="321" t="s">
        <v>368</v>
      </c>
      <c r="J27" s="321"/>
      <c r="K27" s="321"/>
      <c r="L27" s="321"/>
      <c r="M27" s="321" t="s">
        <v>369</v>
      </c>
      <c r="N27" s="321"/>
      <c r="O27" s="321"/>
      <c r="P27" s="321"/>
      <c r="Q27" s="321" t="s">
        <v>370</v>
      </c>
      <c r="R27" s="321"/>
      <c r="S27" s="321"/>
      <c r="T27" s="321"/>
      <c r="U27" s="321" t="s">
        <v>371</v>
      </c>
      <c r="V27" s="321"/>
      <c r="W27" s="321"/>
      <c r="X27" s="321"/>
      <c r="Y27" s="321" t="s">
        <v>372</v>
      </c>
      <c r="Z27" s="321"/>
      <c r="AA27" s="321"/>
      <c r="AB27" s="321"/>
      <c r="AC27" s="321" t="s">
        <v>373</v>
      </c>
      <c r="AD27" s="321"/>
      <c r="AE27" s="321"/>
      <c r="AF27" s="321"/>
      <c r="AG27" s="321" t="s">
        <v>374</v>
      </c>
      <c r="AH27" s="321"/>
      <c r="AI27" s="321"/>
      <c r="AJ27" s="321"/>
      <c r="AK27" s="321" t="s">
        <v>375</v>
      </c>
      <c r="AL27" s="321"/>
      <c r="AM27" s="321"/>
      <c r="AN27" s="321"/>
      <c r="AO27" s="321" t="s">
        <v>376</v>
      </c>
      <c r="AP27" s="321"/>
      <c r="AQ27" s="321"/>
      <c r="AR27" s="321"/>
      <c r="AS27" s="321" t="s">
        <v>377</v>
      </c>
      <c r="AT27" s="321"/>
      <c r="AU27" s="321"/>
      <c r="AV27" s="321"/>
      <c r="AW27" s="321" t="s">
        <v>378</v>
      </c>
      <c r="AX27" s="321"/>
      <c r="AY27" s="321"/>
      <c r="AZ27" s="429"/>
      <c r="BC27" s="358"/>
      <c r="BD27" s="359"/>
      <c r="BE27" s="95">
        <v>11</v>
      </c>
      <c r="BF27" s="72" t="s">
        <v>569</v>
      </c>
      <c r="BG27" s="72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360"/>
      <c r="CJ27" s="63" t="s">
        <v>372</v>
      </c>
      <c r="CK27" s="64">
        <f>Y30</f>
        <v>0</v>
      </c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</row>
    <row r="28" spans="1:121" ht="15.95" customHeight="1" thickBot="1" x14ac:dyDescent="0.3">
      <c r="A28" s="314"/>
      <c r="B28" s="315"/>
      <c r="C28" s="315"/>
      <c r="D28" s="71" t="s">
        <v>379</v>
      </c>
      <c r="E28" s="318"/>
      <c r="F28" s="319"/>
      <c r="G28" s="319"/>
      <c r="H28" s="319"/>
      <c r="I28" s="318"/>
      <c r="J28" s="319"/>
      <c r="K28" s="319"/>
      <c r="L28" s="319"/>
      <c r="M28" s="318"/>
      <c r="N28" s="319"/>
      <c r="O28" s="319"/>
      <c r="P28" s="319"/>
      <c r="Q28" s="318"/>
      <c r="R28" s="319"/>
      <c r="S28" s="319"/>
      <c r="T28" s="319"/>
      <c r="U28" s="318"/>
      <c r="V28" s="319"/>
      <c r="W28" s="319"/>
      <c r="X28" s="319"/>
      <c r="Y28" s="318"/>
      <c r="Z28" s="319"/>
      <c r="AA28" s="319"/>
      <c r="AB28" s="319"/>
      <c r="AC28" s="318"/>
      <c r="AD28" s="319"/>
      <c r="AE28" s="319"/>
      <c r="AF28" s="319"/>
      <c r="AG28" s="318"/>
      <c r="AH28" s="319"/>
      <c r="AI28" s="319"/>
      <c r="AJ28" s="319"/>
      <c r="AK28" s="318"/>
      <c r="AL28" s="319"/>
      <c r="AM28" s="319"/>
      <c r="AN28" s="319"/>
      <c r="AO28" s="318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  <c r="AZ28" s="320"/>
      <c r="BC28" s="251" t="s">
        <v>627</v>
      </c>
      <c r="BD28" s="252"/>
      <c r="BE28" s="252"/>
      <c r="BF28" s="252"/>
      <c r="BG28" s="252"/>
      <c r="BH28" s="252"/>
      <c r="BI28" s="252"/>
      <c r="BJ28" s="252"/>
      <c r="BK28" s="252"/>
      <c r="BL28" s="253"/>
      <c r="BM28" s="443" t="str">
        <f>IF(SUM(E208:G231)=0,"",SUM(E208:G231))</f>
        <v/>
      </c>
      <c r="BN28" s="444"/>
      <c r="BO28" s="444"/>
      <c r="BP28" s="444"/>
      <c r="BQ28" s="444"/>
      <c r="BR28" s="445"/>
      <c r="BS28" s="440" t="str">
        <f>IF(BM28="","",(BM28/1000)*0.086)</f>
        <v/>
      </c>
      <c r="BT28" s="441"/>
      <c r="BU28" s="441"/>
      <c r="BV28" s="441"/>
      <c r="BW28" s="442"/>
      <c r="BX28" s="260" t="s">
        <v>621</v>
      </c>
      <c r="BY28" s="252"/>
      <c r="BZ28" s="252"/>
      <c r="CA28" s="253"/>
      <c r="CB28" s="437" t="str">
        <f>IF(BM28="","",IF(AT23="","",BM28*AT23))</f>
        <v/>
      </c>
      <c r="CC28" s="438"/>
      <c r="CD28" s="438"/>
      <c r="CE28" s="438"/>
      <c r="CF28" s="439"/>
      <c r="CG28" s="74"/>
      <c r="CH28" s="74"/>
      <c r="CI28" s="74"/>
      <c r="CJ28" s="63" t="s">
        <v>373</v>
      </c>
      <c r="CK28" s="74">
        <f>AC30</f>
        <v>0</v>
      </c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</row>
    <row r="29" spans="1:121" ht="15.95" customHeight="1" thickBot="1" x14ac:dyDescent="0.3">
      <c r="A29" s="316"/>
      <c r="B29" s="317"/>
      <c r="C29" s="317"/>
      <c r="D29" s="70" t="s">
        <v>380</v>
      </c>
      <c r="E29" s="303"/>
      <c r="F29" s="304"/>
      <c r="G29" s="304"/>
      <c r="H29" s="304"/>
      <c r="I29" s="303"/>
      <c r="J29" s="304"/>
      <c r="K29" s="304"/>
      <c r="L29" s="304"/>
      <c r="M29" s="303"/>
      <c r="N29" s="304"/>
      <c r="O29" s="304"/>
      <c r="P29" s="304"/>
      <c r="Q29" s="303"/>
      <c r="R29" s="304"/>
      <c r="S29" s="304"/>
      <c r="T29" s="304"/>
      <c r="U29" s="303"/>
      <c r="V29" s="304"/>
      <c r="W29" s="304"/>
      <c r="X29" s="304"/>
      <c r="Y29" s="303"/>
      <c r="Z29" s="304"/>
      <c r="AA29" s="304"/>
      <c r="AB29" s="304"/>
      <c r="AC29" s="303"/>
      <c r="AD29" s="304"/>
      <c r="AE29" s="304"/>
      <c r="AF29" s="304"/>
      <c r="AG29" s="303"/>
      <c r="AH29" s="304"/>
      <c r="AI29" s="304"/>
      <c r="AJ29" s="304"/>
      <c r="AK29" s="303"/>
      <c r="AL29" s="304"/>
      <c r="AM29" s="304"/>
      <c r="AN29" s="304"/>
      <c r="AO29" s="303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5"/>
      <c r="BC29" s="352" t="s">
        <v>567</v>
      </c>
      <c r="BD29" s="353"/>
      <c r="BE29" s="353"/>
      <c r="BF29" s="353"/>
      <c r="BG29" s="353"/>
      <c r="BH29" s="353"/>
      <c r="BI29" s="353"/>
      <c r="BJ29" s="353"/>
      <c r="BK29" s="353"/>
      <c r="BL29" s="353"/>
      <c r="BM29" s="353"/>
      <c r="BN29" s="353"/>
      <c r="BO29" s="353"/>
      <c r="BP29" s="353"/>
      <c r="BQ29" s="353"/>
      <c r="BR29" s="353"/>
      <c r="BS29" s="353"/>
      <c r="BT29" s="353"/>
      <c r="BU29" s="353"/>
      <c r="BV29" s="353"/>
      <c r="BW29" s="353"/>
      <c r="BX29" s="353"/>
      <c r="BY29" s="353"/>
      <c r="BZ29" s="353"/>
      <c r="CA29" s="353"/>
      <c r="CB29" s="353"/>
      <c r="CC29" s="353"/>
      <c r="CD29" s="353"/>
      <c r="CE29" s="353"/>
      <c r="CF29" s="354"/>
      <c r="CJ29" s="63" t="s">
        <v>374</v>
      </c>
      <c r="CK29" s="64">
        <f>AG30</f>
        <v>0</v>
      </c>
    </row>
    <row r="30" spans="1:121" ht="15.95" customHeight="1" x14ac:dyDescent="0.25">
      <c r="A30" s="287" t="s">
        <v>651</v>
      </c>
      <c r="B30" s="288"/>
      <c r="C30" s="306" t="str">
        <f>IF(G26="","",IF(G26="Gasóleo","litros",IF(G26="Propano","kg",IF(G26="GLP","kg",IF(G26="Gas Natural","kWh",IF(W26="","",W26))))))</f>
        <v/>
      </c>
      <c r="D30" s="307"/>
      <c r="E30" s="308"/>
      <c r="F30" s="309"/>
      <c r="G30" s="309"/>
      <c r="H30" s="310"/>
      <c r="I30" s="308"/>
      <c r="J30" s="309"/>
      <c r="K30" s="309"/>
      <c r="L30" s="310"/>
      <c r="M30" s="308"/>
      <c r="N30" s="309"/>
      <c r="O30" s="309"/>
      <c r="P30" s="310"/>
      <c r="Q30" s="308"/>
      <c r="R30" s="309"/>
      <c r="S30" s="309"/>
      <c r="T30" s="310"/>
      <c r="U30" s="308"/>
      <c r="V30" s="309"/>
      <c r="W30" s="309"/>
      <c r="X30" s="310"/>
      <c r="Y30" s="308"/>
      <c r="Z30" s="309"/>
      <c r="AA30" s="309"/>
      <c r="AB30" s="310"/>
      <c r="AC30" s="308"/>
      <c r="AD30" s="309"/>
      <c r="AE30" s="309"/>
      <c r="AF30" s="310"/>
      <c r="AG30" s="308"/>
      <c r="AH30" s="309"/>
      <c r="AI30" s="309"/>
      <c r="AJ30" s="310"/>
      <c r="AK30" s="308"/>
      <c r="AL30" s="309"/>
      <c r="AM30" s="309"/>
      <c r="AN30" s="310"/>
      <c r="AO30" s="308"/>
      <c r="AP30" s="309"/>
      <c r="AQ30" s="309"/>
      <c r="AR30" s="310"/>
      <c r="AS30" s="308"/>
      <c r="AT30" s="309"/>
      <c r="AU30" s="309"/>
      <c r="AV30" s="310"/>
      <c r="AW30" s="308"/>
      <c r="AX30" s="309"/>
      <c r="AY30" s="309"/>
      <c r="AZ30" s="311"/>
      <c r="BC30" s="361"/>
      <c r="BD30" s="362"/>
      <c r="BE30" s="362"/>
      <c r="BF30" s="362"/>
      <c r="BG30" s="362"/>
      <c r="BH30" s="362"/>
      <c r="BI30" s="362"/>
      <c r="BJ30" s="362"/>
      <c r="BK30" s="362"/>
      <c r="BL30" s="362"/>
      <c r="BM30" s="362"/>
      <c r="BN30" s="362"/>
      <c r="BO30" s="362"/>
      <c r="BP30" s="362"/>
      <c r="BQ30" s="362"/>
      <c r="BR30" s="362"/>
      <c r="BS30" s="362"/>
      <c r="BT30" s="362"/>
      <c r="BU30" s="362"/>
      <c r="BV30" s="362"/>
      <c r="BW30" s="362"/>
      <c r="BX30" s="362"/>
      <c r="BY30" s="362"/>
      <c r="BZ30" s="362"/>
      <c r="CA30" s="362"/>
      <c r="CB30" s="362"/>
      <c r="CC30" s="362"/>
      <c r="CD30" s="362"/>
      <c r="CE30" s="362"/>
      <c r="CF30" s="363"/>
      <c r="CJ30" s="63" t="s">
        <v>375</v>
      </c>
      <c r="CK30" s="64">
        <f>AK30</f>
        <v>0</v>
      </c>
    </row>
    <row r="31" spans="1:121" ht="15.95" customHeight="1" x14ac:dyDescent="0.25">
      <c r="A31" s="289"/>
      <c r="B31" s="290"/>
      <c r="C31" s="283" t="s">
        <v>650</v>
      </c>
      <c r="D31" s="284"/>
      <c r="E31" s="295" t="str">
        <f>IF($G$26="","",IF(E30="","",IF(G26="Outro (indicar)",E30*$AH$26,(E32/1000)*0.086)))</f>
        <v/>
      </c>
      <c r="F31" s="296"/>
      <c r="G31" s="296"/>
      <c r="H31" s="297"/>
      <c r="I31" s="295" t="str">
        <f t="shared" ref="I31" si="12">IF($G$26="","",IF(I30="","",IF(K26="Outro (indicar)",I30*$AH$26,(I32/1000)*0.086)))</f>
        <v/>
      </c>
      <c r="J31" s="296"/>
      <c r="K31" s="296"/>
      <c r="L31" s="297"/>
      <c r="M31" s="295" t="str">
        <f t="shared" ref="M31" si="13">IF($G$26="","",IF(M30="","",IF(O26="Outro (indicar)",M30*$AH$26,(M32/1000)*0.086)))</f>
        <v/>
      </c>
      <c r="N31" s="296"/>
      <c r="O31" s="296"/>
      <c r="P31" s="297"/>
      <c r="Q31" s="295" t="str">
        <f t="shared" ref="Q31" si="14">IF($G$26="","",IF(Q30="","",IF(S26="Outro (indicar)",Q30*$AH$26,(Q32/1000)*0.086)))</f>
        <v/>
      </c>
      <c r="R31" s="296"/>
      <c r="S31" s="296"/>
      <c r="T31" s="297"/>
      <c r="U31" s="295" t="str">
        <f t="shared" ref="U31" si="15">IF($G$26="","",IF(U30="","",IF(W26="Outro (indicar)",U30*$AH$26,(U32/1000)*0.086)))</f>
        <v/>
      </c>
      <c r="V31" s="296"/>
      <c r="W31" s="296"/>
      <c r="X31" s="297"/>
      <c r="Y31" s="295" t="str">
        <f t="shared" ref="Y31" si="16">IF($G$26="","",IF(Y30="","",IF(AA26="Outro (indicar)",Y30*$AH$26,(Y32/1000)*0.086)))</f>
        <v/>
      </c>
      <c r="Z31" s="296"/>
      <c r="AA31" s="296"/>
      <c r="AB31" s="297"/>
      <c r="AC31" s="295" t="str">
        <f t="shared" ref="AC31" si="17">IF($G$26="","",IF(AC30="","",IF(AE26="Outro (indicar)",AC30*$AH$26,(AC32/1000)*0.086)))</f>
        <v/>
      </c>
      <c r="AD31" s="296"/>
      <c r="AE31" s="296"/>
      <c r="AF31" s="297"/>
      <c r="AG31" s="295" t="str">
        <f t="shared" ref="AG31" si="18">IF($G$26="","",IF(AG30="","",IF(AI26="Outro (indicar)",AG30*$AH$26,(AG32/1000)*0.086)))</f>
        <v/>
      </c>
      <c r="AH31" s="296"/>
      <c r="AI31" s="296"/>
      <c r="AJ31" s="297"/>
      <c r="AK31" s="295" t="str">
        <f t="shared" ref="AK31" si="19">IF($G$26="","",IF(AK30="","",IF(AM26="Outro (indicar)",AK30*$AH$26,(AK32/1000)*0.086)))</f>
        <v/>
      </c>
      <c r="AL31" s="296"/>
      <c r="AM31" s="296"/>
      <c r="AN31" s="297"/>
      <c r="AO31" s="295" t="str">
        <f t="shared" ref="AO31" si="20">IF($G$26="","",IF(AO30="","",IF(AQ26="Outro (indicar)",AO30*$AH$26,(AO32/1000)*0.086)))</f>
        <v/>
      </c>
      <c r="AP31" s="296"/>
      <c r="AQ31" s="296"/>
      <c r="AR31" s="297"/>
      <c r="AS31" s="295" t="str">
        <f t="shared" ref="AS31" si="21">IF($G$26="","",IF(AS30="","",IF(AU26="Outro (indicar)",AS30*$AH$26,(AS32/1000)*0.086)))</f>
        <v/>
      </c>
      <c r="AT31" s="296"/>
      <c r="AU31" s="296"/>
      <c r="AV31" s="297"/>
      <c r="AW31" s="295" t="str">
        <f t="shared" ref="AW31" si="22">IF($G$26="","",IF(AW30="","",IF(AY26="Outro (indicar)",AW30*$AH$26,(AW32/1000)*0.086)))</f>
        <v/>
      </c>
      <c r="AX31" s="296"/>
      <c r="AY31" s="296"/>
      <c r="AZ31" s="298"/>
      <c r="BC31" s="364"/>
      <c r="BD31" s="365"/>
      <c r="BE31" s="365"/>
      <c r="BF31" s="365"/>
      <c r="BG31" s="365"/>
      <c r="BH31" s="365"/>
      <c r="BI31" s="365"/>
      <c r="BJ31" s="365"/>
      <c r="BK31" s="365"/>
      <c r="BL31" s="365"/>
      <c r="BM31" s="365"/>
      <c r="BN31" s="365"/>
      <c r="BO31" s="365"/>
      <c r="BP31" s="365"/>
      <c r="BQ31" s="365"/>
      <c r="BR31" s="365"/>
      <c r="BS31" s="365"/>
      <c r="BT31" s="365"/>
      <c r="BU31" s="365"/>
      <c r="BV31" s="365"/>
      <c r="BW31" s="365"/>
      <c r="BX31" s="365"/>
      <c r="BY31" s="365"/>
      <c r="BZ31" s="365"/>
      <c r="CA31" s="365"/>
      <c r="CB31" s="365"/>
      <c r="CC31" s="365"/>
      <c r="CD31" s="365"/>
      <c r="CE31" s="365"/>
      <c r="CF31" s="366"/>
      <c r="CJ31" s="63" t="s">
        <v>376</v>
      </c>
      <c r="CK31" s="64">
        <f>AO30</f>
        <v>0</v>
      </c>
    </row>
    <row r="32" spans="1:121" ht="15.95" customHeight="1" thickBot="1" x14ac:dyDescent="0.3">
      <c r="A32" s="291"/>
      <c r="B32" s="292"/>
      <c r="C32" s="285" t="s">
        <v>649</v>
      </c>
      <c r="D32" s="286"/>
      <c r="E32" s="299" t="str">
        <f>IF($G$26="","",IF(E30="","",IF($G$26="Gasóleo",E30*10.087*$AG$201,IF($G$26="Gas Natural",E30,IF($G$26="Propano",E30*12.5*AX37,IF($G$26="GLP",E30*12.5*$AG$201,(E31/0.086)*1000*$AG$201))))))</f>
        <v/>
      </c>
      <c r="F32" s="300"/>
      <c r="G32" s="300"/>
      <c r="H32" s="301"/>
      <c r="I32" s="299" t="str">
        <f t="shared" ref="I32" si="23">IF($G$26="","",IF(I30="","",IF($G$26="Gasóleo",I30*10.087*$AG$201,IF($G$26="Gas Natural",I30,IF($G$26="Propano",I30*12.5*BB37,IF($G$26="GLP",I30*12.5*$AG$201,(I31/0.086)*1000*$AG$201))))))</f>
        <v/>
      </c>
      <c r="J32" s="300"/>
      <c r="K32" s="300"/>
      <c r="L32" s="301"/>
      <c r="M32" s="299" t="str">
        <f t="shared" ref="M32" si="24">IF($G$26="","",IF(M30="","",IF($G$26="Gasóleo",M30*10.087*$AG$201,IF($G$26="Gas Natural",M30,IF($G$26="Propano",M30*12.5*BF37,IF($G$26="GLP",M30*12.5*$AG$201,(M31/0.086)*1000*$AG$201))))))</f>
        <v/>
      </c>
      <c r="N32" s="300"/>
      <c r="O32" s="300"/>
      <c r="P32" s="301"/>
      <c r="Q32" s="299" t="str">
        <f t="shared" ref="Q32" si="25">IF($G$26="","",IF(Q30="","",IF($G$26="Gasóleo",Q30*10.087*$AG$201,IF($G$26="Gas Natural",Q30,IF($G$26="Propano",Q30*12.5*BJ37,IF($G$26="GLP",Q30*12.5*$AG$201,(Q31/0.086)*1000*$AG$201))))))</f>
        <v/>
      </c>
      <c r="R32" s="300"/>
      <c r="S32" s="300"/>
      <c r="T32" s="301"/>
      <c r="U32" s="299" t="str">
        <f t="shared" ref="U32" si="26">IF($G$26="","",IF(U30="","",IF($G$26="Gasóleo",U30*10.087*$AG$201,IF($G$26="Gas Natural",U30,IF($G$26="Propano",U30*12.5*BN37,IF($G$26="GLP",U30*12.5*$AG$201,(U31/0.086)*1000*$AG$201))))))</f>
        <v/>
      </c>
      <c r="V32" s="300"/>
      <c r="W32" s="300"/>
      <c r="X32" s="301"/>
      <c r="Y32" s="299" t="str">
        <f t="shared" ref="Y32" si="27">IF($G$26="","",IF(Y30="","",IF($G$26="Gasóleo",Y30*10.087*$AG$201,IF($G$26="Gas Natural",Y30,IF($G$26="Propano",Y30*12.5*BR37,IF($G$26="GLP",Y30*12.5*$AG$201,(Y31/0.086)*1000*$AG$201))))))</f>
        <v/>
      </c>
      <c r="Z32" s="300"/>
      <c r="AA32" s="300"/>
      <c r="AB32" s="301"/>
      <c r="AC32" s="299" t="str">
        <f t="shared" ref="AC32" si="28">IF($G$26="","",IF(AC30="","",IF($G$26="Gasóleo",AC30*10.087*$AG$201,IF($G$26="Gas Natural",AC30,IF($G$26="Propano",AC30*12.5*BV37,IF($G$26="GLP",AC30*12.5*$AG$201,(AC31/0.086)*1000*$AG$201))))))</f>
        <v/>
      </c>
      <c r="AD32" s="300"/>
      <c r="AE32" s="300"/>
      <c r="AF32" s="301"/>
      <c r="AG32" s="299" t="str">
        <f t="shared" ref="AG32" si="29">IF($G$26="","",IF(AG30="","",IF($G$26="Gasóleo",AG30*10.087*$AG$201,IF($G$26="Gas Natural",AG30,IF($G$26="Propano",AG30*12.5*BZ37,IF($G$26="GLP",AG30*12.5*$AG$201,(AG31/0.086)*1000*$AG$201))))))</f>
        <v/>
      </c>
      <c r="AH32" s="300"/>
      <c r="AI32" s="300"/>
      <c r="AJ32" s="301"/>
      <c r="AK32" s="299" t="str">
        <f t="shared" ref="AK32" si="30">IF($G$26="","",IF(AK30="","",IF($G$26="Gasóleo",AK30*10.087*$AG$201,IF($G$26="Gas Natural",AK30,IF($G$26="Propano",AK30*12.5*CD37,IF($G$26="GLP",AK30*12.5*$AG$201,(AK31/0.086)*1000*$AG$201))))))</f>
        <v/>
      </c>
      <c r="AL32" s="300"/>
      <c r="AM32" s="300"/>
      <c r="AN32" s="301"/>
      <c r="AO32" s="299" t="str">
        <f t="shared" ref="AO32" si="31">IF($G$26="","",IF(AO30="","",IF($G$26="Gasóleo",AO30*10.087*$AG$201,IF($G$26="Gas Natural",AO30,IF($G$26="Propano",AO30*12.5*CH37,IF($G$26="GLP",AO30*12.5*$AG$201,(AO31/0.086)*1000*$AG$201))))))</f>
        <v/>
      </c>
      <c r="AP32" s="300"/>
      <c r="AQ32" s="300"/>
      <c r="AR32" s="301"/>
      <c r="AS32" s="299" t="str">
        <f t="shared" ref="AS32" si="32">IF($G$26="","",IF(AS30="","",IF($G$26="Gasóleo",AS30*10.087*$AG$201,IF($G$26="Gas Natural",AS30,IF($G$26="Propano",AS30*12.5*CL37,IF($G$26="GLP",AS30*12.5*$AG$201,(AS31/0.086)*1000*$AG$201))))))</f>
        <v/>
      </c>
      <c r="AT32" s="300"/>
      <c r="AU32" s="300"/>
      <c r="AV32" s="301"/>
      <c r="AW32" s="299" t="str">
        <f t="shared" ref="AW32" si="33">IF($G$26="","",IF(AW30="","",IF($G$26="Gasóleo",AW30*10.087*$AG$201,IF($G$26="Gas Natural",AW30,IF($G$26="Propano",AW30*12.5*CP37,IF($G$26="GLP",AW30*12.5*$AG$201,(AW31/0.086)*1000*$AG$201))))))</f>
        <v/>
      </c>
      <c r="AX32" s="300"/>
      <c r="AY32" s="300"/>
      <c r="AZ32" s="302"/>
      <c r="BC32" s="364"/>
      <c r="BD32" s="365"/>
      <c r="BE32" s="365"/>
      <c r="BF32" s="365"/>
      <c r="BG32" s="365"/>
      <c r="BH32" s="365"/>
      <c r="BI32" s="365"/>
      <c r="BJ32" s="365"/>
      <c r="BK32" s="365"/>
      <c r="BL32" s="365"/>
      <c r="BM32" s="365"/>
      <c r="BN32" s="365"/>
      <c r="BO32" s="365"/>
      <c r="BP32" s="365"/>
      <c r="BQ32" s="365"/>
      <c r="BR32" s="365"/>
      <c r="BS32" s="365"/>
      <c r="BT32" s="365"/>
      <c r="BU32" s="365"/>
      <c r="BV32" s="365"/>
      <c r="BW32" s="365"/>
      <c r="BX32" s="365"/>
      <c r="BY32" s="365"/>
      <c r="BZ32" s="365"/>
      <c r="CA32" s="365"/>
      <c r="CB32" s="365"/>
      <c r="CC32" s="365"/>
      <c r="CD32" s="365"/>
      <c r="CE32" s="365"/>
      <c r="CF32" s="366"/>
      <c r="CJ32" s="63" t="s">
        <v>377</v>
      </c>
      <c r="CK32" s="64">
        <f>AS30</f>
        <v>0</v>
      </c>
    </row>
    <row r="33" spans="1:89" ht="15.95" customHeight="1" thickBot="1" x14ac:dyDescent="0.3">
      <c r="A33" s="293" t="s">
        <v>382</v>
      </c>
      <c r="B33" s="294"/>
      <c r="C33" s="294"/>
      <c r="D33" s="294"/>
      <c r="E33" s="274"/>
      <c r="F33" s="275"/>
      <c r="G33" s="275"/>
      <c r="H33" s="276"/>
      <c r="I33" s="274"/>
      <c r="J33" s="275"/>
      <c r="K33" s="275"/>
      <c r="L33" s="276"/>
      <c r="M33" s="274"/>
      <c r="N33" s="275"/>
      <c r="O33" s="275"/>
      <c r="P33" s="276"/>
      <c r="Q33" s="274"/>
      <c r="R33" s="275"/>
      <c r="S33" s="275"/>
      <c r="T33" s="276"/>
      <c r="U33" s="274"/>
      <c r="V33" s="275"/>
      <c r="W33" s="275"/>
      <c r="X33" s="276"/>
      <c r="Y33" s="274"/>
      <c r="Z33" s="275"/>
      <c r="AA33" s="275"/>
      <c r="AB33" s="276"/>
      <c r="AC33" s="274"/>
      <c r="AD33" s="275"/>
      <c r="AE33" s="275"/>
      <c r="AF33" s="276"/>
      <c r="AG33" s="274"/>
      <c r="AH33" s="275"/>
      <c r="AI33" s="275"/>
      <c r="AJ33" s="276"/>
      <c r="AK33" s="274"/>
      <c r="AL33" s="275"/>
      <c r="AM33" s="275"/>
      <c r="AN33" s="276"/>
      <c r="AO33" s="274"/>
      <c r="AP33" s="275"/>
      <c r="AQ33" s="275"/>
      <c r="AR33" s="276"/>
      <c r="AS33" s="274"/>
      <c r="AT33" s="275"/>
      <c r="AU33" s="275"/>
      <c r="AV33" s="276"/>
      <c r="AW33" s="274"/>
      <c r="AX33" s="275"/>
      <c r="AY33" s="275"/>
      <c r="AZ33" s="277"/>
      <c r="BC33" s="364"/>
      <c r="BD33" s="365"/>
      <c r="BE33" s="365"/>
      <c r="BF33" s="365"/>
      <c r="BG33" s="365"/>
      <c r="BH33" s="365"/>
      <c r="BI33" s="365"/>
      <c r="BJ33" s="365"/>
      <c r="BK33" s="365"/>
      <c r="BL33" s="365"/>
      <c r="BM33" s="365"/>
      <c r="BN33" s="365"/>
      <c r="BO33" s="365"/>
      <c r="BP33" s="365"/>
      <c r="BQ33" s="365"/>
      <c r="BR33" s="365"/>
      <c r="BS33" s="365"/>
      <c r="BT33" s="365"/>
      <c r="BU33" s="365"/>
      <c r="BV33" s="365"/>
      <c r="BW33" s="365"/>
      <c r="BX33" s="365"/>
      <c r="BY33" s="365"/>
      <c r="BZ33" s="365"/>
      <c r="CA33" s="365"/>
      <c r="CB33" s="365"/>
      <c r="CC33" s="365"/>
      <c r="CD33" s="365"/>
      <c r="CE33" s="365"/>
      <c r="CF33" s="366"/>
      <c r="CJ33" s="63" t="s">
        <v>378</v>
      </c>
      <c r="CK33" s="64">
        <f>AW30</f>
        <v>0</v>
      </c>
    </row>
    <row r="34" spans="1:89" ht="15.95" customHeight="1" x14ac:dyDescent="0.25">
      <c r="A34" s="278" t="s">
        <v>566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80"/>
      <c r="BC34" s="364"/>
      <c r="BD34" s="365"/>
      <c r="BE34" s="365"/>
      <c r="BF34" s="365"/>
      <c r="BG34" s="365"/>
      <c r="BH34" s="365"/>
      <c r="BI34" s="365"/>
      <c r="BJ34" s="365"/>
      <c r="BK34" s="365"/>
      <c r="BL34" s="365"/>
      <c r="BM34" s="365"/>
      <c r="BN34" s="365"/>
      <c r="BO34" s="365"/>
      <c r="BP34" s="365"/>
      <c r="BQ34" s="365"/>
      <c r="BR34" s="365"/>
      <c r="BS34" s="365"/>
      <c r="BT34" s="365"/>
      <c r="BU34" s="365"/>
      <c r="BV34" s="365"/>
      <c r="BW34" s="365"/>
      <c r="BX34" s="365"/>
      <c r="BY34" s="365"/>
      <c r="BZ34" s="365"/>
      <c r="CA34" s="365"/>
      <c r="CB34" s="365"/>
      <c r="CC34" s="365"/>
      <c r="CD34" s="365"/>
      <c r="CE34" s="365"/>
      <c r="CF34" s="366"/>
    </row>
    <row r="35" spans="1:89" ht="15.95" customHeight="1" thickBot="1" x14ac:dyDescent="0.3">
      <c r="A35" s="281" t="s">
        <v>604</v>
      </c>
      <c r="B35" s="282"/>
      <c r="C35" s="282"/>
      <c r="D35" s="282"/>
      <c r="E35" s="272" t="str">
        <f>IF(E28="","",IF(E29="","",IF(E32="","",E32/E200)))</f>
        <v/>
      </c>
      <c r="F35" s="272"/>
      <c r="G35" s="272"/>
      <c r="H35" s="272"/>
      <c r="I35" s="272" t="str">
        <f t="shared" ref="I35" si="34">IF(I28="","",IF(I29="","",IF(I32="","",I32/I200)))</f>
        <v/>
      </c>
      <c r="J35" s="272"/>
      <c r="K35" s="272"/>
      <c r="L35" s="272"/>
      <c r="M35" s="272" t="str">
        <f t="shared" ref="M35" si="35">IF(M28="","",IF(M29="","",IF(M32="","",M32/M200)))</f>
        <v/>
      </c>
      <c r="N35" s="272"/>
      <c r="O35" s="272"/>
      <c r="P35" s="272"/>
      <c r="Q35" s="272" t="str">
        <f t="shared" ref="Q35" si="36">IF(Q28="","",IF(Q29="","",IF(Q32="","",Q32/Q200)))</f>
        <v/>
      </c>
      <c r="R35" s="272"/>
      <c r="S35" s="272"/>
      <c r="T35" s="272"/>
      <c r="U35" s="272" t="str">
        <f t="shared" ref="U35" si="37">IF(U28="","",IF(U29="","",IF(U32="","",U32/U200)))</f>
        <v/>
      </c>
      <c r="V35" s="272"/>
      <c r="W35" s="272"/>
      <c r="X35" s="272"/>
      <c r="Y35" s="272" t="str">
        <f t="shared" ref="Y35" si="38">IF(Y28="","",IF(Y29="","",IF(Y32="","",Y32/Y200)))</f>
        <v/>
      </c>
      <c r="Z35" s="272"/>
      <c r="AA35" s="272"/>
      <c r="AB35" s="272"/>
      <c r="AC35" s="272" t="str">
        <f t="shared" ref="AC35" si="39">IF(AC28="","",IF(AC29="","",IF(AC32="","",AC32/AC200)))</f>
        <v/>
      </c>
      <c r="AD35" s="272"/>
      <c r="AE35" s="272"/>
      <c r="AF35" s="272"/>
      <c r="AG35" s="272" t="str">
        <f t="shared" ref="AG35" si="40">IF(AG28="","",IF(AG29="","",IF(AG32="","",AG32/AG200)))</f>
        <v/>
      </c>
      <c r="AH35" s="272"/>
      <c r="AI35" s="272"/>
      <c r="AJ35" s="272"/>
      <c r="AK35" s="272" t="str">
        <f t="shared" ref="AK35" si="41">IF(AK28="","",IF(AK29="","",IF(AK32="","",AK32/AK200)))</f>
        <v/>
      </c>
      <c r="AL35" s="272"/>
      <c r="AM35" s="272"/>
      <c r="AN35" s="272"/>
      <c r="AO35" s="272" t="str">
        <f t="shared" ref="AO35" si="42">IF(AO28="","",IF(AO29="","",IF(AO32="","",AO32/AO200)))</f>
        <v/>
      </c>
      <c r="AP35" s="272"/>
      <c r="AQ35" s="272"/>
      <c r="AR35" s="272"/>
      <c r="AS35" s="272" t="str">
        <f t="shared" ref="AS35" si="43">IF(AS28="","",IF(AS29="","",IF(AS32="","",AS32/AS200)))</f>
        <v/>
      </c>
      <c r="AT35" s="272"/>
      <c r="AU35" s="272"/>
      <c r="AV35" s="272"/>
      <c r="AW35" s="272" t="str">
        <f t="shared" ref="AW35" si="44">IF(AW28="","",IF(AW29="","",IF(AW32="","",AW32/AW200)))</f>
        <v/>
      </c>
      <c r="AX35" s="272"/>
      <c r="AY35" s="272"/>
      <c r="AZ35" s="273"/>
      <c r="BC35" s="364"/>
      <c r="BD35" s="365"/>
      <c r="BE35" s="365"/>
      <c r="BF35" s="365"/>
      <c r="BG35" s="365"/>
      <c r="BH35" s="365"/>
      <c r="BI35" s="365"/>
      <c r="BJ35" s="365"/>
      <c r="BK35" s="365"/>
      <c r="BL35" s="365"/>
      <c r="BM35" s="365"/>
      <c r="BN35" s="365"/>
      <c r="BO35" s="365"/>
      <c r="BP35" s="365"/>
      <c r="BQ35" s="365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/>
      <c r="CB35" s="365"/>
      <c r="CC35" s="365"/>
      <c r="CD35" s="365"/>
      <c r="CE35" s="365"/>
      <c r="CF35" s="366"/>
    </row>
    <row r="36" spans="1:89" ht="15.95" customHeight="1" thickBot="1" x14ac:dyDescent="0.3">
      <c r="A36" s="265" t="s">
        <v>626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7" t="str">
        <f>IF(U201=0,"",U201)</f>
        <v/>
      </c>
      <c r="N36" s="267"/>
      <c r="O36" s="267"/>
      <c r="P36" s="267"/>
      <c r="Q36" s="267"/>
      <c r="R36" s="267"/>
      <c r="S36" s="267"/>
      <c r="T36" s="267"/>
      <c r="U36" s="268" t="str">
        <f>IF(M36="","",(M36/1000)*0.086)</f>
        <v/>
      </c>
      <c r="V36" s="268"/>
      <c r="W36" s="268"/>
      <c r="X36" s="268"/>
      <c r="Y36" s="268"/>
      <c r="Z36" s="268"/>
      <c r="AA36" s="268"/>
      <c r="AB36" s="268"/>
      <c r="AC36" s="266" t="s">
        <v>621</v>
      </c>
      <c r="AD36" s="266"/>
      <c r="AE36" s="266"/>
      <c r="AF36" s="266"/>
      <c r="AG36" s="266"/>
      <c r="AH36" s="266"/>
      <c r="AI36" s="269" t="str">
        <f>IF(M36="","",Y201)</f>
        <v/>
      </c>
      <c r="AJ36" s="269"/>
      <c r="AK36" s="269"/>
      <c r="AL36" s="269"/>
      <c r="AM36" s="269"/>
      <c r="AN36" s="269"/>
      <c r="AO36" s="269"/>
      <c r="AP36" s="266" t="s">
        <v>622</v>
      </c>
      <c r="AQ36" s="266"/>
      <c r="AR36" s="266"/>
      <c r="AS36" s="266"/>
      <c r="AT36" s="270" t="str">
        <f>IF(M36="","",AI36/M36)</f>
        <v/>
      </c>
      <c r="AU36" s="270"/>
      <c r="AV36" s="270"/>
      <c r="AW36" s="270"/>
      <c r="AX36" s="270"/>
      <c r="AY36" s="270"/>
      <c r="AZ36" s="271"/>
      <c r="BC36" s="364"/>
      <c r="BD36" s="365"/>
      <c r="BE36" s="365"/>
      <c r="BF36" s="365"/>
      <c r="BG36" s="365"/>
      <c r="BH36" s="365"/>
      <c r="BI36" s="365"/>
      <c r="BJ36" s="365"/>
      <c r="BK36" s="365"/>
      <c r="BL36" s="365"/>
      <c r="BM36" s="365"/>
      <c r="BN36" s="365"/>
      <c r="BO36" s="365"/>
      <c r="BP36" s="365"/>
      <c r="BQ36" s="365"/>
      <c r="BR36" s="365"/>
      <c r="BS36" s="365"/>
      <c r="BT36" s="365"/>
      <c r="BU36" s="365"/>
      <c r="BV36" s="365"/>
      <c r="BW36" s="365"/>
      <c r="BX36" s="365"/>
      <c r="BY36" s="365"/>
      <c r="BZ36" s="365"/>
      <c r="CA36" s="365"/>
      <c r="CB36" s="365"/>
      <c r="CC36" s="365"/>
      <c r="CD36" s="365"/>
      <c r="CE36" s="365"/>
      <c r="CF36" s="366"/>
    </row>
    <row r="37" spans="1:89" ht="15.95" customHeight="1" thickBot="1" x14ac:dyDescent="0.3">
      <c r="A37" s="251" t="s">
        <v>653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3"/>
      <c r="N37" s="254"/>
      <c r="O37" s="255"/>
      <c r="P37" s="255"/>
      <c r="Q37" s="255"/>
      <c r="R37" s="255"/>
      <c r="S37" s="256"/>
      <c r="T37" s="261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3"/>
      <c r="AO37" s="260" t="s">
        <v>655</v>
      </c>
      <c r="AP37" s="252"/>
      <c r="AQ37" s="252"/>
      <c r="AR37" s="252"/>
      <c r="AS37" s="252"/>
      <c r="AT37" s="252"/>
      <c r="AU37" s="252"/>
      <c r="AV37" s="252"/>
      <c r="AW37" s="253"/>
      <c r="AX37" s="257"/>
      <c r="AY37" s="258"/>
      <c r="AZ37" s="259"/>
      <c r="BC37" s="367"/>
      <c r="BD37" s="368"/>
      <c r="BE37" s="368"/>
      <c r="BF37" s="368"/>
      <c r="BG37" s="368"/>
      <c r="BH37" s="368"/>
      <c r="BI37" s="368"/>
      <c r="BJ37" s="368"/>
      <c r="BK37" s="368"/>
      <c r="BL37" s="368"/>
      <c r="BM37" s="368"/>
      <c r="BN37" s="368"/>
      <c r="BO37" s="368"/>
      <c r="BP37" s="368"/>
      <c r="BQ37" s="368"/>
      <c r="BR37" s="368"/>
      <c r="BS37" s="368"/>
      <c r="BT37" s="368"/>
      <c r="BU37" s="368"/>
      <c r="BV37" s="368"/>
      <c r="BW37" s="368"/>
      <c r="BX37" s="368"/>
      <c r="BY37" s="368"/>
      <c r="BZ37" s="368"/>
      <c r="CA37" s="368"/>
      <c r="CB37" s="368"/>
      <c r="CC37" s="368"/>
      <c r="CD37" s="368"/>
      <c r="CE37" s="368"/>
      <c r="CF37" s="369"/>
    </row>
    <row r="39" spans="1:89" ht="15.95" customHeight="1" x14ac:dyDescent="0.25"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90"/>
    </row>
    <row r="40" spans="1:89" ht="15.95" customHeight="1" x14ac:dyDescent="0.25"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90"/>
    </row>
    <row r="45" spans="1:89" ht="15.95" customHeight="1" x14ac:dyDescent="0.2">
      <c r="BC45" s="355"/>
      <c r="BD45" s="355"/>
      <c r="BE45" s="355"/>
      <c r="BF45" s="355"/>
      <c r="BG45" s="355"/>
      <c r="BH45" s="355"/>
      <c r="BI45" s="355"/>
      <c r="BJ45" s="355"/>
      <c r="BK45" s="355"/>
      <c r="BL45" s="355"/>
      <c r="BM45" s="355"/>
      <c r="BN45" s="355"/>
      <c r="BO45" s="355"/>
      <c r="BP45" s="355"/>
      <c r="BQ45" s="59"/>
      <c r="BR45" s="355"/>
      <c r="BS45" s="355"/>
      <c r="BT45" s="355"/>
      <c r="BU45" s="355"/>
      <c r="BV45" s="355"/>
      <c r="BW45" s="355"/>
      <c r="BX45" s="355"/>
      <c r="BY45" s="355"/>
      <c r="BZ45" s="355"/>
      <c r="CA45" s="355"/>
      <c r="CB45" s="355"/>
      <c r="CC45" s="355"/>
      <c r="CD45" s="355"/>
      <c r="CE45" s="355"/>
      <c r="CF45" s="355"/>
    </row>
    <row r="64" spans="55:84" ht="15.95" customHeight="1" x14ac:dyDescent="0.2">
      <c r="BC64" s="355"/>
      <c r="BD64" s="355"/>
      <c r="BE64" s="355"/>
      <c r="BF64" s="355"/>
      <c r="BG64" s="355"/>
      <c r="BH64" s="355"/>
      <c r="BI64" s="355"/>
      <c r="BJ64" s="355"/>
      <c r="BK64" s="355"/>
      <c r="BL64" s="355"/>
      <c r="BM64" s="355"/>
      <c r="BN64" s="355"/>
      <c r="BO64" s="355"/>
      <c r="BP64" s="355"/>
      <c r="BQ64" s="59"/>
      <c r="BR64" s="355"/>
      <c r="BS64" s="355"/>
      <c r="BT64" s="355"/>
      <c r="BU64" s="355"/>
      <c r="BV64" s="355"/>
      <c r="BW64" s="355"/>
      <c r="BX64" s="355"/>
      <c r="BY64" s="355"/>
      <c r="BZ64" s="355"/>
      <c r="CA64" s="355"/>
      <c r="CB64" s="355"/>
      <c r="CC64" s="355"/>
      <c r="CD64" s="355"/>
      <c r="CE64" s="355"/>
      <c r="CF64" s="355"/>
    </row>
    <row r="82" spans="55:84" ht="15.95" customHeight="1" x14ac:dyDescent="0.2">
      <c r="BC82" s="355"/>
      <c r="BD82" s="355"/>
      <c r="BE82" s="355"/>
      <c r="BF82" s="355"/>
      <c r="BG82" s="355"/>
      <c r="BH82" s="355"/>
      <c r="BI82" s="355"/>
      <c r="BJ82" s="355"/>
      <c r="BK82" s="355"/>
      <c r="BL82" s="355"/>
      <c r="BM82" s="355"/>
      <c r="BN82" s="355"/>
      <c r="BO82" s="355"/>
      <c r="BP82" s="355"/>
      <c r="BQ82" s="75"/>
      <c r="BR82" s="355"/>
      <c r="BS82" s="355"/>
      <c r="BT82" s="355"/>
      <c r="BU82" s="355"/>
      <c r="BV82" s="355"/>
      <c r="BW82" s="355"/>
      <c r="BX82" s="355"/>
      <c r="BY82" s="355"/>
      <c r="BZ82" s="355"/>
      <c r="CA82" s="355"/>
      <c r="CB82" s="355"/>
      <c r="CC82" s="355"/>
      <c r="CD82" s="355"/>
      <c r="CE82" s="355"/>
      <c r="CF82" s="355"/>
    </row>
    <row r="101" spans="55:84" ht="15.95" customHeight="1" x14ac:dyDescent="0.2">
      <c r="BC101" s="355"/>
      <c r="BD101" s="355"/>
      <c r="BE101" s="355"/>
      <c r="BF101" s="355"/>
      <c r="BG101" s="355"/>
      <c r="BH101" s="355"/>
      <c r="BI101" s="355"/>
      <c r="BJ101" s="355"/>
      <c r="BK101" s="355"/>
      <c r="BL101" s="355"/>
      <c r="BM101" s="355"/>
      <c r="BN101" s="355"/>
      <c r="BO101" s="355"/>
      <c r="BP101" s="355"/>
      <c r="BR101" s="355"/>
      <c r="BS101" s="355"/>
      <c r="BT101" s="355"/>
      <c r="BU101" s="355"/>
      <c r="BV101" s="355"/>
      <c r="BW101" s="355"/>
      <c r="BX101" s="355"/>
      <c r="BY101" s="355"/>
      <c r="BZ101" s="355"/>
      <c r="CA101" s="355"/>
      <c r="CB101" s="355"/>
      <c r="CC101" s="355"/>
      <c r="CD101" s="355"/>
      <c r="CE101" s="355"/>
      <c r="CF101" s="355"/>
    </row>
    <row r="119" spans="55:110" s="76" customFormat="1" ht="15.95" customHeight="1" x14ac:dyDescent="0.2">
      <c r="BC119" s="356"/>
      <c r="BD119" s="356"/>
      <c r="BE119" s="356"/>
      <c r="BF119" s="356"/>
      <c r="BG119" s="356"/>
      <c r="BH119" s="356"/>
      <c r="BI119" s="356"/>
      <c r="BJ119" s="356"/>
      <c r="BK119" s="356"/>
      <c r="BL119" s="356"/>
      <c r="BM119" s="356"/>
      <c r="BN119" s="356"/>
      <c r="BO119" s="356"/>
      <c r="BP119" s="356"/>
      <c r="BQ119" s="77"/>
      <c r="BR119" s="356"/>
      <c r="BS119" s="356"/>
      <c r="BT119" s="356"/>
      <c r="BU119" s="356"/>
      <c r="BV119" s="356"/>
      <c r="BW119" s="356"/>
      <c r="BX119" s="356"/>
      <c r="BY119" s="356"/>
      <c r="BZ119" s="356"/>
      <c r="CA119" s="356"/>
      <c r="CB119" s="356"/>
      <c r="CC119" s="356"/>
      <c r="CD119" s="356"/>
      <c r="CE119" s="356"/>
      <c r="CF119" s="356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</row>
    <row r="120" spans="55:110" s="76" customFormat="1" ht="15.95" customHeight="1" x14ac:dyDescent="0.25"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</row>
    <row r="121" spans="55:110" s="76" customFormat="1" ht="15.95" customHeight="1" x14ac:dyDescent="0.25"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</row>
    <row r="122" spans="55:110" s="76" customFormat="1" ht="15.95" customHeight="1" x14ac:dyDescent="0.25"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</row>
    <row r="123" spans="55:110" s="76" customFormat="1" ht="15.95" customHeight="1" x14ac:dyDescent="0.25"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</row>
    <row r="124" spans="55:110" s="76" customFormat="1" ht="15.95" customHeight="1" x14ac:dyDescent="0.25"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</row>
    <row r="125" spans="55:110" s="76" customFormat="1" ht="15.95" customHeight="1" x14ac:dyDescent="0.25"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</row>
    <row r="126" spans="55:110" s="76" customFormat="1" ht="15.95" customHeight="1" x14ac:dyDescent="0.25"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</row>
    <row r="127" spans="55:110" s="76" customFormat="1" ht="15.95" customHeight="1" x14ac:dyDescent="0.25"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</row>
    <row r="128" spans="55:110" s="76" customFormat="1" ht="15.95" customHeight="1" x14ac:dyDescent="0.25"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</row>
    <row r="129" spans="55:110" s="76" customFormat="1" ht="15.95" customHeight="1" x14ac:dyDescent="0.25"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</row>
    <row r="130" spans="55:110" s="76" customFormat="1" ht="15.95" customHeight="1" x14ac:dyDescent="0.25"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</row>
    <row r="131" spans="55:110" s="76" customFormat="1" ht="15.95" customHeight="1" x14ac:dyDescent="0.25"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</row>
    <row r="132" spans="55:110" s="76" customFormat="1" ht="15.95" customHeight="1" x14ac:dyDescent="0.25"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</row>
    <row r="133" spans="55:110" s="76" customFormat="1" ht="15.95" customHeight="1" x14ac:dyDescent="0.25"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</row>
    <row r="134" spans="55:110" s="76" customFormat="1" ht="15.95" customHeight="1" x14ac:dyDescent="0.25"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</row>
    <row r="135" spans="55:110" s="76" customFormat="1" ht="15.95" customHeight="1" x14ac:dyDescent="0.25"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</row>
    <row r="136" spans="55:110" s="76" customFormat="1" ht="15.95" customHeight="1" x14ac:dyDescent="0.25"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</row>
    <row r="137" spans="55:110" s="76" customFormat="1" ht="15.95" customHeight="1" x14ac:dyDescent="0.25"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</row>
    <row r="138" spans="55:110" s="76" customFormat="1" ht="15.95" customHeight="1" x14ac:dyDescent="0.25"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</row>
    <row r="139" spans="55:110" s="76" customFormat="1" ht="15.95" customHeight="1" x14ac:dyDescent="0.25"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</row>
    <row r="140" spans="55:110" s="76" customFormat="1" ht="15.95" customHeight="1" x14ac:dyDescent="0.25"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</row>
    <row r="141" spans="55:110" s="76" customFormat="1" ht="15.95" customHeight="1" x14ac:dyDescent="0.25"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</row>
    <row r="142" spans="55:110" s="76" customFormat="1" ht="15.95" customHeight="1" x14ac:dyDescent="0.25"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</row>
    <row r="143" spans="55:110" s="76" customFormat="1" ht="15.95" customHeight="1" x14ac:dyDescent="0.25"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</row>
    <row r="144" spans="55:110" s="76" customFormat="1" ht="15.95" customHeight="1" x14ac:dyDescent="0.25"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</row>
    <row r="145" spans="55:110" s="76" customFormat="1" ht="15.95" customHeight="1" x14ac:dyDescent="0.25"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</row>
    <row r="146" spans="55:110" s="76" customFormat="1" ht="15.95" customHeight="1" x14ac:dyDescent="0.25"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</row>
    <row r="147" spans="55:110" s="76" customFormat="1" ht="15.95" customHeight="1" x14ac:dyDescent="0.25"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</row>
    <row r="148" spans="55:110" s="76" customFormat="1" ht="15.95" customHeight="1" x14ac:dyDescent="0.25"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</row>
    <row r="149" spans="55:110" s="76" customFormat="1" ht="15.95" customHeight="1" x14ac:dyDescent="0.25"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</row>
    <row r="150" spans="55:110" s="76" customFormat="1" ht="15.95" customHeight="1" x14ac:dyDescent="0.25"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</row>
    <row r="151" spans="55:110" s="76" customFormat="1" ht="15.95" customHeight="1" x14ac:dyDescent="0.25"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</row>
    <row r="152" spans="55:110" s="76" customFormat="1" ht="15.95" customHeight="1" x14ac:dyDescent="0.25"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</row>
    <row r="153" spans="55:110" s="76" customFormat="1" ht="15.95" customHeight="1" x14ac:dyDescent="0.25"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</row>
    <row r="154" spans="55:110" s="76" customFormat="1" ht="15.95" customHeight="1" x14ac:dyDescent="0.25"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</row>
    <row r="155" spans="55:110" s="76" customFormat="1" ht="15.95" customHeight="1" x14ac:dyDescent="0.25"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</row>
    <row r="156" spans="55:110" s="76" customFormat="1" ht="15.95" customHeight="1" x14ac:dyDescent="0.25"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</row>
    <row r="157" spans="55:110" s="76" customFormat="1" ht="15.95" customHeight="1" x14ac:dyDescent="0.25"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</row>
    <row r="158" spans="55:110" s="76" customFormat="1" ht="15.95" customHeight="1" x14ac:dyDescent="0.25"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</row>
    <row r="159" spans="55:110" s="76" customFormat="1" ht="15.95" customHeight="1" x14ac:dyDescent="0.25"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</row>
    <row r="160" spans="55:110" s="76" customFormat="1" ht="15.95" customHeight="1" x14ac:dyDescent="0.25"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</row>
    <row r="161" spans="55:110" s="76" customFormat="1" ht="15.95" customHeight="1" x14ac:dyDescent="0.25"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</row>
    <row r="162" spans="55:110" s="76" customFormat="1" ht="15.95" customHeight="1" x14ac:dyDescent="0.25"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</row>
    <row r="163" spans="55:110" s="76" customFormat="1" ht="15.95" customHeight="1" x14ac:dyDescent="0.25"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</row>
    <row r="164" spans="55:110" s="76" customFormat="1" ht="15.95" customHeight="1" x14ac:dyDescent="0.25"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</row>
    <row r="165" spans="55:110" s="76" customFormat="1" ht="15.95" customHeight="1" x14ac:dyDescent="0.25"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</row>
    <row r="166" spans="55:110" s="76" customFormat="1" ht="15.95" customHeight="1" x14ac:dyDescent="0.25"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</row>
    <row r="167" spans="55:110" s="76" customFormat="1" ht="15.95" customHeight="1" x14ac:dyDescent="0.25"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</row>
    <row r="168" spans="55:110" s="76" customFormat="1" ht="15.95" customHeight="1" x14ac:dyDescent="0.25"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</row>
    <row r="169" spans="55:110" s="76" customFormat="1" ht="15.95" customHeight="1" x14ac:dyDescent="0.25"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</row>
    <row r="170" spans="55:110" s="76" customFormat="1" ht="15.95" customHeight="1" x14ac:dyDescent="0.25"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</row>
    <row r="171" spans="55:110" s="76" customFormat="1" ht="15.95" customHeight="1" x14ac:dyDescent="0.25"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</row>
    <row r="172" spans="55:110" s="76" customFormat="1" ht="15.95" customHeight="1" x14ac:dyDescent="0.25"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</row>
    <row r="173" spans="55:110" s="76" customFormat="1" ht="15.95" customHeight="1" x14ac:dyDescent="0.25"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</row>
    <row r="174" spans="55:110" s="76" customFormat="1" ht="15.95" customHeight="1" x14ac:dyDescent="0.25"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</row>
    <row r="175" spans="55:110" s="76" customFormat="1" ht="15.95" customHeight="1" x14ac:dyDescent="0.25"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</row>
    <row r="176" spans="55:110" s="76" customFormat="1" ht="15.95" customHeight="1" x14ac:dyDescent="0.25"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</row>
    <row r="177" spans="55:110" s="76" customFormat="1" ht="15.95" customHeight="1" x14ac:dyDescent="0.25"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</row>
    <row r="178" spans="55:110" s="76" customFormat="1" ht="15.95" customHeight="1" x14ac:dyDescent="0.25"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7"/>
      <c r="CF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7"/>
      <c r="CR178" s="77"/>
      <c r="CS178" s="77"/>
      <c r="CT178" s="77"/>
      <c r="CU178" s="77"/>
      <c r="CV178" s="77"/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</row>
    <row r="179" spans="55:110" s="76" customFormat="1" ht="15.95" customHeight="1" x14ac:dyDescent="0.25"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</row>
    <row r="180" spans="55:110" s="76" customFormat="1" ht="15.95" customHeight="1" x14ac:dyDescent="0.25"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</row>
    <row r="181" spans="55:110" s="76" customFormat="1" ht="15.95" customHeight="1" x14ac:dyDescent="0.25"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7"/>
      <c r="CR181" s="77"/>
      <c r="CS181" s="77"/>
      <c r="CT181" s="77"/>
      <c r="CU181" s="77"/>
      <c r="CV181" s="77"/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</row>
    <row r="182" spans="55:110" s="76" customFormat="1" ht="15.95" customHeight="1" x14ac:dyDescent="0.25"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7"/>
      <c r="CR182" s="77"/>
      <c r="CS182" s="77"/>
      <c r="CT182" s="77"/>
      <c r="CU182" s="77"/>
      <c r="CV182" s="77"/>
      <c r="CW182" s="77"/>
      <c r="CX182" s="77"/>
      <c r="CY182" s="77"/>
      <c r="CZ182" s="77"/>
      <c r="DA182" s="77"/>
      <c r="DB182" s="77"/>
      <c r="DC182" s="77"/>
      <c r="DD182" s="77"/>
      <c r="DE182" s="77"/>
      <c r="DF182" s="77"/>
    </row>
    <row r="183" spans="55:110" s="76" customFormat="1" ht="15.95" customHeight="1" x14ac:dyDescent="0.25"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7"/>
      <c r="CR183" s="77"/>
      <c r="CS183" s="77"/>
      <c r="CT183" s="77"/>
      <c r="CU183" s="77"/>
      <c r="CV183" s="77"/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</row>
    <row r="184" spans="55:110" s="76" customFormat="1" ht="15.95" customHeight="1" x14ac:dyDescent="0.25"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7"/>
      <c r="CR184" s="77"/>
      <c r="CS184" s="77"/>
      <c r="CT184" s="77"/>
      <c r="CU184" s="77"/>
      <c r="CV184" s="77"/>
      <c r="CW184" s="77"/>
      <c r="CX184" s="77"/>
      <c r="CY184" s="77"/>
      <c r="CZ184" s="77"/>
      <c r="DA184" s="77"/>
      <c r="DB184" s="77"/>
      <c r="DC184" s="77"/>
      <c r="DD184" s="77"/>
      <c r="DE184" s="77"/>
      <c r="DF184" s="77"/>
    </row>
    <row r="185" spans="55:110" s="76" customFormat="1" ht="15.95" customHeight="1" x14ac:dyDescent="0.25"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</row>
    <row r="186" spans="55:110" s="76" customFormat="1" ht="15.95" customHeight="1" x14ac:dyDescent="0.25"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77"/>
      <c r="CF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7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7"/>
      <c r="DE186" s="77"/>
      <c r="DF186" s="77"/>
    </row>
    <row r="187" spans="55:110" s="76" customFormat="1" ht="15.95" customHeight="1" x14ac:dyDescent="0.25"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7"/>
      <c r="CR187" s="77"/>
      <c r="CS187" s="77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</row>
    <row r="188" spans="55:110" s="76" customFormat="1" ht="15.95" customHeight="1" x14ac:dyDescent="0.25"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7"/>
      <c r="CR188" s="77"/>
      <c r="CS188" s="77"/>
      <c r="CT188" s="77"/>
      <c r="CU188" s="77"/>
      <c r="CV188" s="77"/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</row>
    <row r="189" spans="55:110" s="76" customFormat="1" ht="15.95" customHeight="1" x14ac:dyDescent="0.25"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</row>
    <row r="190" spans="55:110" s="76" customFormat="1" ht="15.95" customHeight="1" x14ac:dyDescent="0.25"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7"/>
      <c r="CR190" s="77"/>
      <c r="CS190" s="77"/>
      <c r="CT190" s="77"/>
      <c r="CU190" s="77"/>
      <c r="CV190" s="77"/>
      <c r="CW190" s="77"/>
      <c r="CX190" s="77"/>
      <c r="CY190" s="77"/>
      <c r="CZ190" s="77"/>
      <c r="DA190" s="77"/>
      <c r="DB190" s="77"/>
      <c r="DC190" s="77"/>
      <c r="DD190" s="77"/>
      <c r="DE190" s="77"/>
      <c r="DF190" s="77"/>
    </row>
    <row r="191" spans="55:110" s="76" customFormat="1" ht="15.95" customHeight="1" x14ac:dyDescent="0.25"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7"/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</row>
    <row r="192" spans="55:110" s="76" customFormat="1" ht="15.95" customHeight="1" x14ac:dyDescent="0.25"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</row>
    <row r="193" spans="1:110" s="76" customFormat="1" ht="15.95" customHeight="1" x14ac:dyDescent="0.25"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</row>
    <row r="194" spans="1:110" s="76" customFormat="1" ht="15.95" customHeight="1" x14ac:dyDescent="0.25"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</row>
    <row r="195" spans="1:110" s="76" customFormat="1" ht="15.95" customHeight="1" x14ac:dyDescent="0.25"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7"/>
      <c r="CR195" s="77"/>
      <c r="CS195" s="77"/>
      <c r="CT195" s="77"/>
      <c r="CU195" s="77"/>
      <c r="CV195" s="77"/>
      <c r="CW195" s="77"/>
      <c r="CX195" s="77"/>
      <c r="CY195" s="77"/>
      <c r="CZ195" s="77"/>
      <c r="DA195" s="77"/>
      <c r="DB195" s="77"/>
      <c r="DC195" s="77"/>
      <c r="DD195" s="77"/>
      <c r="DE195" s="77"/>
      <c r="DF195" s="77"/>
    </row>
    <row r="196" spans="1:110" s="78" customFormat="1" ht="15.95" customHeight="1" x14ac:dyDescent="0.25"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</row>
    <row r="197" spans="1:110" s="78" customFormat="1" ht="15.95" customHeight="1" x14ac:dyDescent="0.25"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</row>
    <row r="198" spans="1:110" s="78" customFormat="1" ht="15.95" customHeight="1" x14ac:dyDescent="0.25"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</row>
    <row r="199" spans="1:110" s="78" customFormat="1" ht="15.95" customHeight="1" x14ac:dyDescent="0.25"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</row>
    <row r="200" spans="1:110" s="78" customFormat="1" ht="15.95" customHeight="1" x14ac:dyDescent="0.25">
      <c r="E200" s="264">
        <f>E29-E28</f>
        <v>0</v>
      </c>
      <c r="F200" s="264"/>
      <c r="G200" s="264"/>
      <c r="H200" s="264"/>
      <c r="I200" s="264">
        <f t="shared" ref="I200" si="45">I29-I28</f>
        <v>0</v>
      </c>
      <c r="J200" s="264"/>
      <c r="K200" s="264"/>
      <c r="L200" s="264"/>
      <c r="M200" s="264">
        <f t="shared" ref="M200" si="46">M29-M28</f>
        <v>0</v>
      </c>
      <c r="N200" s="264"/>
      <c r="O200" s="264"/>
      <c r="P200" s="264"/>
      <c r="Q200" s="264">
        <f t="shared" ref="Q200" si="47">Q29-Q28</f>
        <v>0</v>
      </c>
      <c r="R200" s="264"/>
      <c r="S200" s="264"/>
      <c r="T200" s="264"/>
      <c r="U200" s="264">
        <f t="shared" ref="U200" si="48">U29-U28</f>
        <v>0</v>
      </c>
      <c r="V200" s="264"/>
      <c r="W200" s="264"/>
      <c r="X200" s="264"/>
      <c r="Y200" s="264">
        <f t="shared" ref="Y200" si="49">Y29-Y28</f>
        <v>0</v>
      </c>
      <c r="Z200" s="264"/>
      <c r="AA200" s="264"/>
      <c r="AB200" s="264"/>
      <c r="AC200" s="264">
        <f t="shared" ref="AC200" si="50">AC29-AC28</f>
        <v>0</v>
      </c>
      <c r="AD200" s="264"/>
      <c r="AE200" s="264"/>
      <c r="AF200" s="264"/>
      <c r="AG200" s="264">
        <f t="shared" ref="AG200" si="51">AG29-AG28</f>
        <v>0</v>
      </c>
      <c r="AH200" s="264"/>
      <c r="AI200" s="264"/>
      <c r="AJ200" s="264"/>
      <c r="AK200" s="264">
        <f t="shared" ref="AK200" si="52">AK29-AK28</f>
        <v>0</v>
      </c>
      <c r="AL200" s="264"/>
      <c r="AM200" s="264"/>
      <c r="AN200" s="264"/>
      <c r="AO200" s="264">
        <f t="shared" ref="AO200" si="53">AO29-AO28</f>
        <v>0</v>
      </c>
      <c r="AP200" s="264"/>
      <c r="AQ200" s="264"/>
      <c r="AR200" s="264"/>
      <c r="AS200" s="264">
        <f t="shared" ref="AS200" si="54">AS29-AS28</f>
        <v>0</v>
      </c>
      <c r="AT200" s="264"/>
      <c r="AU200" s="264"/>
      <c r="AV200" s="264"/>
      <c r="AW200" s="264">
        <f t="shared" ref="AW200" si="55">AW29-AW28</f>
        <v>0</v>
      </c>
      <c r="AX200" s="264"/>
      <c r="AY200" s="264"/>
      <c r="AZ200" s="264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</row>
    <row r="201" spans="1:110" s="78" customFormat="1" ht="15.95" customHeight="1" x14ac:dyDescent="0.25">
      <c r="E201" s="264">
        <f>SUM(E200:AZ200)</f>
        <v>0</v>
      </c>
      <c r="F201" s="264"/>
      <c r="G201" s="264"/>
      <c r="H201" s="264"/>
      <c r="I201" s="264">
        <f>SUM(E32:AZ32)</f>
        <v>0</v>
      </c>
      <c r="J201" s="264"/>
      <c r="K201" s="264"/>
      <c r="L201" s="264"/>
      <c r="M201" s="264">
        <f>SUM(E33:AZ33)</f>
        <v>0</v>
      </c>
      <c r="N201" s="264"/>
      <c r="O201" s="264"/>
      <c r="P201" s="264"/>
      <c r="U201" s="264">
        <f>IF(E201=0,0,(I201/E201)*365)</f>
        <v>0</v>
      </c>
      <c r="V201" s="264"/>
      <c r="W201" s="264"/>
      <c r="X201" s="264"/>
      <c r="Y201" s="264">
        <f>IF(E201=0,0,(M201/I201)*U201)</f>
        <v>0</v>
      </c>
      <c r="Z201" s="264"/>
      <c r="AA201" s="264"/>
      <c r="AB201" s="264"/>
      <c r="AG201" s="264">
        <f>IF(AX37="",1,AX37)</f>
        <v>1</v>
      </c>
      <c r="AH201" s="264"/>
      <c r="AI201" s="264"/>
      <c r="AJ201" s="264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</row>
    <row r="202" spans="1:110" s="78" customFormat="1" ht="15.95" customHeight="1" x14ac:dyDescent="0.25"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</row>
    <row r="203" spans="1:110" s="78" customFormat="1" ht="15.95" customHeight="1" x14ac:dyDescent="0.25">
      <c r="E203" s="264">
        <f>IF(E6="",0,IF(E7="",0,E7-E6+1))</f>
        <v>0</v>
      </c>
      <c r="F203" s="264"/>
      <c r="G203" s="264"/>
      <c r="H203" s="264"/>
      <c r="I203" s="264">
        <f>IF(I6="",0,IF(I7="",0,IF(E7=I6,I7-I6,I7-I6+1)))</f>
        <v>0</v>
      </c>
      <c r="J203" s="264"/>
      <c r="K203" s="264"/>
      <c r="L203" s="264"/>
      <c r="M203" s="264">
        <f>IF(M6="",0,IF(M7="",0,IF(I7=M6,M7-M6,M7-M6+1)))</f>
        <v>0</v>
      </c>
      <c r="N203" s="264"/>
      <c r="O203" s="264"/>
      <c r="P203" s="264"/>
      <c r="Q203" s="264">
        <f>IF(Q6="",0,IF(Q7="",0,IF(M7=Q6,Q7-Q6,Q7-Q6+1)))</f>
        <v>0</v>
      </c>
      <c r="R203" s="264"/>
      <c r="S203" s="264"/>
      <c r="T203" s="264"/>
      <c r="U203" s="264">
        <f>IF(U6="",0,IF(U7="",0,IF(Q7=U6,U7-U6,U7-U6+1)))</f>
        <v>0</v>
      </c>
      <c r="V203" s="264"/>
      <c r="W203" s="264"/>
      <c r="X203" s="264"/>
      <c r="Y203" s="264">
        <f>IF(Y6="",0,IF(Y7="",0,IF(U7=Y6,Y7-Y6,Y7-Y6+1)))</f>
        <v>0</v>
      </c>
      <c r="Z203" s="264"/>
      <c r="AA203" s="264"/>
      <c r="AB203" s="264"/>
      <c r="AC203" s="264">
        <f>IF(AC6="",0,IF(AC7="",0,IF(Y7=AC6,AC7-AC6,AC7-AC6+1)))</f>
        <v>0</v>
      </c>
      <c r="AD203" s="264"/>
      <c r="AE203" s="264"/>
      <c r="AF203" s="264"/>
      <c r="AG203" s="264">
        <f>IF(AG6="",0,IF(AG7="",0,IF(AC7=AG6,AG7-AG6,AG7-AG6+1)))</f>
        <v>0</v>
      </c>
      <c r="AH203" s="264"/>
      <c r="AI203" s="264"/>
      <c r="AJ203" s="264"/>
      <c r="AK203" s="264">
        <f>IF(AK6="",0,IF(AK7="",0,IF(AG7=AK6,AK7-AK6,AK7-AK6+1)))</f>
        <v>0</v>
      </c>
      <c r="AL203" s="264"/>
      <c r="AM203" s="264"/>
      <c r="AN203" s="264"/>
      <c r="AO203" s="264">
        <f>IF(AO6="",0,IF(AO7="",0,IF(AK7=AO6,AO7-AO6,AO7-AO6+1)))</f>
        <v>0</v>
      </c>
      <c r="AP203" s="264"/>
      <c r="AQ203" s="264"/>
      <c r="AR203" s="264"/>
      <c r="AS203" s="264">
        <f>IF(AS6="",0,IF(AS7="",0,IF(AO7=AS6,AS7-AS6,AS7-AS6+1)))</f>
        <v>0</v>
      </c>
      <c r="AT203" s="264"/>
      <c r="AU203" s="264"/>
      <c r="AV203" s="264"/>
      <c r="AW203" s="264">
        <f>IF(AW6="",0,IF(AW7="",0,IF(AS7=AW6,AW7-AW6,AW7-AW6+1)))</f>
        <v>0</v>
      </c>
      <c r="AX203" s="264"/>
      <c r="AY203" s="264"/>
      <c r="AZ203" s="264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</row>
    <row r="204" spans="1:110" s="78" customFormat="1" ht="15.95" customHeight="1" x14ac:dyDescent="0.25">
      <c r="C204" s="264"/>
      <c r="D204" s="264"/>
      <c r="E204" s="264">
        <f>SUM(E203:AZ203)</f>
        <v>0</v>
      </c>
      <c r="F204" s="264"/>
      <c r="G204" s="264"/>
      <c r="H204" s="264"/>
      <c r="I204" s="264">
        <f>SUM(E14:AZ19)</f>
        <v>0</v>
      </c>
      <c r="J204" s="264"/>
      <c r="K204" s="264"/>
      <c r="L204" s="264"/>
      <c r="M204" s="264">
        <f>SUM(E20:AZ20)</f>
        <v>0</v>
      </c>
      <c r="N204" s="264"/>
      <c r="O204" s="264"/>
      <c r="P204" s="264"/>
      <c r="V204" s="264">
        <f>IF(I204=0,0,(I204/E204)*365)</f>
        <v>0</v>
      </c>
      <c r="W204" s="264"/>
      <c r="X204" s="264"/>
      <c r="Y204" s="264"/>
      <c r="Z204" s="264">
        <f>IF(V204=0,0,(M204/I204)*V204)</f>
        <v>0</v>
      </c>
      <c r="AA204" s="264"/>
      <c r="AB204" s="264"/>
      <c r="AC204" s="264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</row>
    <row r="205" spans="1:110" s="78" customFormat="1" ht="15.95" customHeight="1" x14ac:dyDescent="0.25">
      <c r="E205" s="264"/>
      <c r="F205" s="264"/>
      <c r="G205" s="26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264"/>
      <c r="T205" s="264"/>
      <c r="U205" s="264"/>
      <c r="V205" s="264"/>
      <c r="W205" s="264"/>
      <c r="X205" s="264"/>
      <c r="Y205" s="264"/>
      <c r="Z205" s="264"/>
      <c r="AA205" s="264"/>
      <c r="AB205" s="264"/>
      <c r="AC205" s="264"/>
      <c r="AD205" s="264"/>
      <c r="AE205" s="264"/>
      <c r="AF205" s="264"/>
      <c r="AG205" s="264"/>
      <c r="AH205" s="264"/>
      <c r="AI205" s="264"/>
      <c r="AJ205" s="264"/>
      <c r="AK205" s="264"/>
      <c r="AL205" s="264"/>
      <c r="AM205" s="264"/>
      <c r="AN205" s="264"/>
      <c r="AO205" s="264"/>
      <c r="AP205" s="264"/>
      <c r="AQ205" s="264"/>
      <c r="AR205" s="264"/>
      <c r="AS205" s="264"/>
      <c r="AT205" s="264"/>
      <c r="AU205" s="264"/>
      <c r="AV205" s="264"/>
      <c r="AW205" s="264"/>
      <c r="AX205" s="264"/>
      <c r="AY205" s="264"/>
      <c r="AZ205" s="264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</row>
    <row r="206" spans="1:110" s="78" customFormat="1" ht="15.95" customHeight="1" x14ac:dyDescent="0.25">
      <c r="E206" s="264"/>
      <c r="F206" s="264"/>
      <c r="G206" s="264"/>
      <c r="H206" s="264"/>
      <c r="I206" s="264"/>
      <c r="J206" s="264"/>
      <c r="K206" s="264"/>
      <c r="L206" s="264"/>
      <c r="M206" s="264"/>
      <c r="N206" s="264"/>
      <c r="O206" s="264"/>
      <c r="P206" s="264"/>
      <c r="V206" s="264"/>
      <c r="W206" s="264"/>
      <c r="X206" s="264"/>
      <c r="Y206" s="264"/>
      <c r="Z206" s="264"/>
      <c r="AA206" s="264"/>
      <c r="AB206" s="264"/>
      <c r="AC206" s="264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</row>
    <row r="207" spans="1:110" s="78" customFormat="1" ht="15.95" customHeight="1" x14ac:dyDescent="0.25">
      <c r="A207" s="78" t="s">
        <v>353</v>
      </c>
      <c r="AI207" s="78" t="s">
        <v>641</v>
      </c>
      <c r="AN207" s="78" t="s">
        <v>646</v>
      </c>
      <c r="AQ207" s="78" t="s">
        <v>654</v>
      </c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</row>
    <row r="208" spans="1:110" s="78" customFormat="1" ht="15.95" customHeight="1" x14ac:dyDescent="0.25">
      <c r="A208" s="78" t="s">
        <v>354</v>
      </c>
      <c r="E208" s="435" t="str">
        <f>IF(CF4="","",(BE4+BE5)*CF4)</f>
        <v/>
      </c>
      <c r="F208" s="435"/>
      <c r="G208" s="435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AI208" s="78" t="s">
        <v>642</v>
      </c>
      <c r="AN208" s="78" t="s">
        <v>647</v>
      </c>
      <c r="AQ208" s="78" t="s">
        <v>645</v>
      </c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</row>
    <row r="209" spans="1:110" s="78" customFormat="1" ht="15.95" customHeight="1" x14ac:dyDescent="0.25">
      <c r="A209" s="78" t="s">
        <v>355</v>
      </c>
      <c r="E209" s="435"/>
      <c r="F209" s="435"/>
      <c r="G209" s="435"/>
      <c r="AI209" s="78" t="s">
        <v>643</v>
      </c>
      <c r="AN209" s="78" t="s">
        <v>649</v>
      </c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</row>
    <row r="210" spans="1:110" s="78" customFormat="1" ht="15.95" customHeight="1" x14ac:dyDescent="0.25">
      <c r="A210" s="78" t="s">
        <v>356</v>
      </c>
      <c r="E210" s="435" t="str">
        <f>IF(CF6="","",(BE6+BE7)*CF6)</f>
        <v/>
      </c>
      <c r="F210" s="435"/>
      <c r="G210" s="435"/>
      <c r="AI210" s="78" t="s">
        <v>644</v>
      </c>
      <c r="AN210" s="78" t="s">
        <v>648</v>
      </c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</row>
    <row r="211" spans="1:110" s="78" customFormat="1" ht="15.95" customHeight="1" x14ac:dyDescent="0.25">
      <c r="A211" s="78" t="s">
        <v>357</v>
      </c>
      <c r="E211" s="435"/>
      <c r="F211" s="435"/>
      <c r="G211" s="435"/>
      <c r="AI211" s="78" t="s">
        <v>645</v>
      </c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</row>
    <row r="212" spans="1:110" s="78" customFormat="1" ht="15.95" customHeight="1" x14ac:dyDescent="0.25">
      <c r="A212" s="78" t="s">
        <v>358</v>
      </c>
      <c r="E212" s="435" t="str">
        <f>IF(CF8="","",(BE8+BE9)*CF8)</f>
        <v/>
      </c>
      <c r="F212" s="435"/>
      <c r="G212" s="435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</row>
    <row r="213" spans="1:110" s="78" customFormat="1" ht="15.95" customHeight="1" x14ac:dyDescent="0.25">
      <c r="A213" s="78" t="s">
        <v>359</v>
      </c>
      <c r="E213" s="435"/>
      <c r="F213" s="435"/>
      <c r="G213" s="435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</row>
    <row r="214" spans="1:110" s="78" customFormat="1" ht="15.95" customHeight="1" x14ac:dyDescent="0.25">
      <c r="A214" s="78" t="s">
        <v>360</v>
      </c>
      <c r="E214" s="435" t="str">
        <f>IF(CF10="","",(BE10+BE11)*CF10)</f>
        <v/>
      </c>
      <c r="F214" s="435"/>
      <c r="G214" s="435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</row>
    <row r="215" spans="1:110" s="78" customFormat="1" ht="15.95" customHeight="1" x14ac:dyDescent="0.25">
      <c r="A215" s="78" t="s">
        <v>361</v>
      </c>
      <c r="E215" s="435"/>
      <c r="F215" s="435"/>
      <c r="G215" s="435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</row>
    <row r="216" spans="1:110" s="78" customFormat="1" ht="15.95" customHeight="1" x14ac:dyDescent="0.25">
      <c r="A216" s="78" t="s">
        <v>362</v>
      </c>
      <c r="E216" s="435" t="str">
        <f>IF(CF12="","",(BE12+BE13)*CF12)</f>
        <v/>
      </c>
      <c r="F216" s="435"/>
      <c r="G216" s="435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</row>
    <row r="217" spans="1:110" s="78" customFormat="1" ht="15.95" customHeight="1" x14ac:dyDescent="0.25">
      <c r="A217" s="78" t="s">
        <v>363</v>
      </c>
      <c r="E217" s="435"/>
      <c r="F217" s="435"/>
      <c r="G217" s="435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</row>
    <row r="218" spans="1:110" s="78" customFormat="1" ht="15.95" customHeight="1" x14ac:dyDescent="0.25">
      <c r="A218" s="78" t="s">
        <v>364</v>
      </c>
      <c r="E218" s="435" t="str">
        <f>IF(CF14="","",(BE14+BE15)*CF14)</f>
        <v/>
      </c>
      <c r="F218" s="435"/>
      <c r="G218" s="435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</row>
    <row r="219" spans="1:110" s="78" customFormat="1" ht="15.95" customHeight="1" x14ac:dyDescent="0.25">
      <c r="A219" s="78" t="s">
        <v>365</v>
      </c>
      <c r="E219" s="435"/>
      <c r="F219" s="435"/>
      <c r="G219" s="435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</row>
    <row r="220" spans="1:110" s="78" customFormat="1" ht="15.95" customHeight="1" x14ac:dyDescent="0.25">
      <c r="E220" s="435" t="str">
        <f>IF(CF16="","",(BE16+BE17)*CF16)</f>
        <v/>
      </c>
      <c r="F220" s="435"/>
      <c r="G220" s="435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</row>
    <row r="221" spans="1:110" s="78" customFormat="1" ht="15.95" customHeight="1" x14ac:dyDescent="0.25">
      <c r="E221" s="435"/>
      <c r="F221" s="435"/>
      <c r="G221" s="435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</row>
    <row r="222" spans="1:110" s="78" customFormat="1" ht="15.95" customHeight="1" x14ac:dyDescent="0.25">
      <c r="E222" s="435" t="str">
        <f>IF(CF18="","",(BE18+BE19)*CF18)</f>
        <v/>
      </c>
      <c r="F222" s="435"/>
      <c r="G222" s="435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</row>
    <row r="223" spans="1:110" s="78" customFormat="1" ht="15.95" customHeight="1" x14ac:dyDescent="0.25">
      <c r="E223" s="435"/>
      <c r="F223" s="435"/>
      <c r="G223" s="435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</row>
    <row r="224" spans="1:110" s="78" customFormat="1" ht="15.95" customHeight="1" x14ac:dyDescent="0.25">
      <c r="E224" s="435" t="str">
        <f>IF(CF20="","",(BE20+BE21)*CF20)</f>
        <v/>
      </c>
      <c r="F224" s="435"/>
      <c r="G224" s="435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</row>
    <row r="225" spans="1:110" s="78" customFormat="1" ht="15.95" customHeight="1" x14ac:dyDescent="0.25">
      <c r="E225" s="435"/>
      <c r="F225" s="435"/>
      <c r="G225" s="435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</row>
    <row r="226" spans="1:110" s="78" customFormat="1" ht="15.95" customHeight="1" x14ac:dyDescent="0.25">
      <c r="E226" s="435" t="str">
        <f>IF(CF22="","",(BE22+BE23)*CF22)</f>
        <v/>
      </c>
      <c r="F226" s="435"/>
      <c r="G226" s="435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</row>
    <row r="227" spans="1:110" s="78" customFormat="1" ht="15.95" customHeight="1" x14ac:dyDescent="0.25">
      <c r="E227" s="435"/>
      <c r="F227" s="435"/>
      <c r="G227" s="435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</row>
    <row r="228" spans="1:110" s="78" customFormat="1" ht="15.95" customHeight="1" x14ac:dyDescent="0.25">
      <c r="E228" s="435" t="str">
        <f>IF(CF24="","",(BE24+BE25)*CF24)</f>
        <v/>
      </c>
      <c r="F228" s="435"/>
      <c r="G228" s="435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</row>
    <row r="229" spans="1:110" s="78" customFormat="1" ht="15.95" customHeight="1" x14ac:dyDescent="0.25">
      <c r="E229" s="435"/>
      <c r="F229" s="435"/>
      <c r="G229" s="435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</row>
    <row r="230" spans="1:110" s="78" customFormat="1" ht="15.95" customHeight="1" x14ac:dyDescent="0.25">
      <c r="E230" s="433" t="str">
        <f>IF(CF26="","",(BE26+BE27)*CF26)</f>
        <v/>
      </c>
      <c r="F230" s="433"/>
      <c r="G230" s="433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</row>
    <row r="231" spans="1:110" s="63" customFormat="1" ht="15.95" customHeight="1" x14ac:dyDescent="0.25">
      <c r="E231" s="433"/>
      <c r="F231" s="433"/>
      <c r="G231" s="433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</row>
    <row r="232" spans="1:110" s="63" customFormat="1" ht="15.95" customHeight="1" x14ac:dyDescent="0.25">
      <c r="A232" s="7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</row>
    <row r="233" spans="1:110" s="78" customFormat="1" ht="15.95" customHeight="1" x14ac:dyDescent="0.25"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</row>
    <row r="234" spans="1:110" s="78" customFormat="1" ht="15.95" customHeight="1" x14ac:dyDescent="0.25"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</row>
    <row r="235" spans="1:110" s="78" customFormat="1" ht="15.95" customHeight="1" x14ac:dyDescent="0.25"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</row>
    <row r="236" spans="1:110" s="78" customFormat="1" ht="15.95" customHeight="1" x14ac:dyDescent="0.25"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</row>
    <row r="237" spans="1:110" s="78" customFormat="1" ht="15.95" customHeight="1" x14ac:dyDescent="0.25"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</row>
    <row r="238" spans="1:110" s="78" customFormat="1" ht="15.95" customHeight="1" x14ac:dyDescent="0.25">
      <c r="BC238" s="62"/>
      <c r="BD238" s="62"/>
      <c r="BE238" s="62"/>
      <c r="BF238" s="62"/>
      <c r="BG238" s="62"/>
      <c r="BH238" s="62"/>
      <c r="BI238" s="62"/>
      <c r="BJ238" s="357"/>
      <c r="BK238" s="357"/>
      <c r="BL238" s="357"/>
      <c r="BM238" s="357"/>
      <c r="BN238" s="357"/>
      <c r="BO238" s="357"/>
      <c r="BP238" s="357"/>
      <c r="BQ238" s="357"/>
      <c r="BR238" s="357"/>
      <c r="BS238" s="357"/>
      <c r="BT238" s="357"/>
      <c r="BU238" s="357"/>
      <c r="BV238" s="357"/>
      <c r="BW238" s="357"/>
      <c r="BX238" s="357"/>
      <c r="BY238" s="357"/>
      <c r="BZ238" s="357"/>
      <c r="CA238" s="357"/>
      <c r="CB238" s="357"/>
      <c r="CC238" s="357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</row>
    <row r="239" spans="1:110" s="78" customFormat="1" ht="15.95" customHeight="1" x14ac:dyDescent="0.25"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</row>
    <row r="240" spans="1:110" s="78" customFormat="1" ht="15.95" customHeight="1" x14ac:dyDescent="0.25"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</row>
    <row r="241" spans="55:110" s="78" customFormat="1" ht="15.95" customHeight="1" x14ac:dyDescent="0.25"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</row>
    <row r="242" spans="55:110" s="78" customFormat="1" ht="15.95" customHeight="1" x14ac:dyDescent="0.25"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</row>
    <row r="243" spans="55:110" s="78" customFormat="1" ht="15.95" customHeight="1" x14ac:dyDescent="0.25"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</row>
    <row r="244" spans="55:110" s="78" customFormat="1" ht="15.95" customHeight="1" x14ac:dyDescent="0.25"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</row>
    <row r="245" spans="55:110" s="78" customFormat="1" ht="15.95" customHeight="1" x14ac:dyDescent="0.25"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</row>
    <row r="246" spans="55:110" s="78" customFormat="1" ht="15.95" customHeight="1" x14ac:dyDescent="0.25"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</row>
    <row r="247" spans="55:110" s="78" customFormat="1" ht="15.95" customHeight="1" x14ac:dyDescent="0.25"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</row>
    <row r="248" spans="55:110" s="78" customFormat="1" ht="15.95" customHeight="1" x14ac:dyDescent="0.25"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</row>
    <row r="249" spans="55:110" s="78" customFormat="1" ht="15.95" customHeight="1" x14ac:dyDescent="0.25"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</row>
    <row r="250" spans="55:110" s="78" customFormat="1" ht="15.95" customHeight="1" x14ac:dyDescent="0.25"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</row>
    <row r="251" spans="55:110" s="78" customFormat="1" ht="15.95" customHeight="1" x14ac:dyDescent="0.25"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</row>
    <row r="252" spans="55:110" s="78" customFormat="1" ht="15.95" customHeight="1" x14ac:dyDescent="0.25"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</row>
    <row r="253" spans="55:110" s="78" customFormat="1" ht="15.95" customHeight="1" x14ac:dyDescent="0.25"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</row>
    <row r="254" spans="55:110" s="78" customFormat="1" ht="15.95" customHeight="1" x14ac:dyDescent="0.25"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</row>
    <row r="255" spans="55:110" s="78" customFormat="1" ht="15.95" customHeight="1" x14ac:dyDescent="0.25"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</row>
    <row r="256" spans="55:110" s="78" customFormat="1" ht="15.95" customHeight="1" x14ac:dyDescent="0.25"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</row>
    <row r="257" spans="55:110" s="78" customFormat="1" ht="15.95" customHeight="1" x14ac:dyDescent="0.25"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</row>
    <row r="258" spans="55:110" s="78" customFormat="1" ht="15.95" customHeight="1" x14ac:dyDescent="0.25"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</row>
    <row r="259" spans="55:110" s="78" customFormat="1" ht="15.95" customHeight="1" x14ac:dyDescent="0.25"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</row>
    <row r="260" spans="55:110" s="78" customFormat="1" ht="15.95" customHeight="1" x14ac:dyDescent="0.25"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</row>
    <row r="261" spans="55:110" s="78" customFormat="1" ht="15.95" customHeight="1" x14ac:dyDescent="0.25"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</row>
    <row r="262" spans="55:110" s="78" customFormat="1" ht="15.95" customHeight="1" x14ac:dyDescent="0.25"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</row>
    <row r="263" spans="55:110" s="78" customFormat="1" ht="15.95" customHeight="1" x14ac:dyDescent="0.25"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</row>
    <row r="264" spans="55:110" s="78" customFormat="1" ht="15.95" customHeight="1" x14ac:dyDescent="0.25"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</row>
    <row r="265" spans="55:110" s="78" customFormat="1" ht="15.95" customHeight="1" x14ac:dyDescent="0.25"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</row>
    <row r="266" spans="55:110" s="78" customFormat="1" ht="15.95" customHeight="1" x14ac:dyDescent="0.25"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351"/>
      <c r="BN266" s="351"/>
      <c r="BO266" s="62"/>
      <c r="BP266" s="62"/>
      <c r="BQ266" s="62"/>
      <c r="BR266" s="351"/>
      <c r="BS266" s="351"/>
      <c r="BT266" s="62"/>
      <c r="BU266" s="62"/>
      <c r="BV266" s="62"/>
      <c r="BW266" s="351"/>
      <c r="BX266" s="351"/>
      <c r="BY266" s="62"/>
      <c r="BZ266" s="62"/>
      <c r="CA266" s="62"/>
      <c r="CB266" s="351"/>
      <c r="CC266" s="351"/>
      <c r="CD266" s="62"/>
      <c r="CE266" s="62"/>
      <c r="CF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</row>
    <row r="267" spans="55:110" s="78" customFormat="1" ht="15.95" customHeight="1" x14ac:dyDescent="0.25"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351"/>
      <c r="BN267" s="351"/>
      <c r="BO267" s="62"/>
      <c r="BP267" s="62"/>
      <c r="BQ267" s="62"/>
      <c r="BR267" s="351"/>
      <c r="BS267" s="351"/>
      <c r="BT267" s="62"/>
      <c r="BU267" s="62"/>
      <c r="BV267" s="62"/>
      <c r="BW267" s="351"/>
      <c r="BX267" s="351"/>
      <c r="BY267" s="62"/>
      <c r="BZ267" s="62"/>
      <c r="CA267" s="62"/>
      <c r="CB267" s="351"/>
      <c r="CC267" s="351"/>
      <c r="CD267" s="62"/>
      <c r="CE267" s="62"/>
      <c r="CF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</row>
    <row r="268" spans="55:110" s="78" customFormat="1" ht="15.95" customHeight="1" x14ac:dyDescent="0.25"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</row>
    <row r="269" spans="55:110" s="78" customFormat="1" ht="15.95" customHeight="1" x14ac:dyDescent="0.25"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351"/>
      <c r="BN269" s="351"/>
      <c r="BO269" s="62"/>
      <c r="BP269" s="62"/>
      <c r="BQ269" s="62"/>
      <c r="BR269" s="351"/>
      <c r="BS269" s="351"/>
      <c r="BT269" s="62"/>
      <c r="BU269" s="62"/>
      <c r="BV269" s="62"/>
      <c r="BW269" s="351"/>
      <c r="BX269" s="351"/>
      <c r="BY269" s="62"/>
      <c r="BZ269" s="62"/>
      <c r="CA269" s="62"/>
      <c r="CB269" s="351"/>
      <c r="CC269" s="351"/>
      <c r="CD269" s="62"/>
      <c r="CE269" s="62"/>
      <c r="CF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</row>
    <row r="270" spans="55:110" s="78" customFormat="1" ht="15.95" customHeight="1" x14ac:dyDescent="0.25"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351"/>
      <c r="BN270" s="351"/>
      <c r="BO270" s="62"/>
      <c r="BP270" s="62"/>
      <c r="BQ270" s="62"/>
      <c r="BR270" s="351"/>
      <c r="BS270" s="351"/>
      <c r="BT270" s="62"/>
      <c r="BU270" s="62"/>
      <c r="BV270" s="62"/>
      <c r="BW270" s="351"/>
      <c r="BX270" s="351"/>
      <c r="BY270" s="62"/>
      <c r="BZ270" s="62"/>
      <c r="CA270" s="62"/>
      <c r="CB270" s="351"/>
      <c r="CC270" s="351"/>
      <c r="CD270" s="62"/>
      <c r="CE270" s="62"/>
      <c r="CF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</row>
    <row r="271" spans="55:110" s="78" customFormat="1" ht="15.95" customHeight="1" x14ac:dyDescent="0.25"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</row>
    <row r="272" spans="55:110" s="78" customFormat="1" ht="15.95" customHeight="1" x14ac:dyDescent="0.25"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</row>
    <row r="273" spans="55:110" s="78" customFormat="1" ht="15.95" customHeight="1" x14ac:dyDescent="0.25"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</row>
    <row r="274" spans="55:110" s="78" customFormat="1" ht="15.95" customHeight="1" x14ac:dyDescent="0.25"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</row>
    <row r="275" spans="55:110" s="78" customFormat="1" ht="15.95" customHeight="1" x14ac:dyDescent="0.25"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</row>
    <row r="276" spans="55:110" s="78" customFormat="1" ht="15.95" customHeight="1" x14ac:dyDescent="0.25"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</row>
    <row r="277" spans="55:110" s="78" customFormat="1" ht="15.95" customHeight="1" x14ac:dyDescent="0.25"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</row>
    <row r="278" spans="55:110" s="78" customFormat="1" ht="15.95" customHeight="1" x14ac:dyDescent="0.25"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</row>
    <row r="279" spans="55:110" s="78" customFormat="1" ht="15.95" customHeight="1" x14ac:dyDescent="0.25"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</row>
    <row r="280" spans="55:110" s="78" customFormat="1" ht="15.95" customHeight="1" x14ac:dyDescent="0.25"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</row>
    <row r="281" spans="55:110" s="78" customFormat="1" ht="15.95" customHeight="1" x14ac:dyDescent="0.25"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</row>
    <row r="282" spans="55:110" s="78" customFormat="1" ht="15.95" customHeight="1" x14ac:dyDescent="0.25"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</row>
    <row r="283" spans="55:110" s="78" customFormat="1" ht="15.95" customHeight="1" x14ac:dyDescent="0.25"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</row>
    <row r="284" spans="55:110" s="78" customFormat="1" ht="15.95" customHeight="1" x14ac:dyDescent="0.25"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</row>
    <row r="285" spans="55:110" s="78" customFormat="1" ht="15.95" customHeight="1" x14ac:dyDescent="0.25"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</row>
    <row r="286" spans="55:110" s="78" customFormat="1" ht="15.95" customHeight="1" x14ac:dyDescent="0.25"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</row>
    <row r="287" spans="55:110" s="78" customFormat="1" ht="15.95" customHeight="1" x14ac:dyDescent="0.25"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</row>
    <row r="288" spans="55:110" s="78" customFormat="1" ht="15.95" customHeight="1" x14ac:dyDescent="0.25"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</row>
    <row r="289" spans="1:110" s="78" customFormat="1" ht="15.95" customHeight="1" x14ac:dyDescent="0.25"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</row>
    <row r="290" spans="1:110" s="78" customFormat="1" ht="15.95" customHeight="1" x14ac:dyDescent="0.25"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</row>
    <row r="291" spans="1:110" s="78" customFormat="1" ht="15.95" customHeight="1" x14ac:dyDescent="0.25"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</row>
    <row r="292" spans="1:110" s="78" customFormat="1" ht="15.95" customHeight="1" x14ac:dyDescent="0.25"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H292" s="62"/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</row>
    <row r="293" spans="1:110" s="78" customFormat="1" ht="15.95" customHeight="1" x14ac:dyDescent="0.25"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H293" s="62"/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</row>
    <row r="294" spans="1:110" s="78" customFormat="1" ht="15.95" customHeight="1" x14ac:dyDescent="0.25">
      <c r="A294" s="63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/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H294" s="62"/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</row>
    <row r="295" spans="1:110" ht="15.95" customHeight="1" x14ac:dyDescent="0.25"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</row>
    <row r="296" spans="1:110" ht="15.95" customHeight="1" x14ac:dyDescent="0.25"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</row>
    <row r="297" spans="1:110" ht="15.95" customHeight="1" x14ac:dyDescent="0.25"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</row>
  </sheetData>
  <sheetProtection password="DED3" sheet="1" objects="1" scenarios="1" selectLockedCells="1"/>
  <mergeCells count="501">
    <mergeCell ref="A1:AZ1"/>
    <mergeCell ref="BC28:BL28"/>
    <mergeCell ref="BX28:CA28"/>
    <mergeCell ref="CB28:CF28"/>
    <mergeCell ref="BS28:BW28"/>
    <mergeCell ref="BM28:BR28"/>
    <mergeCell ref="E208:G209"/>
    <mergeCell ref="E210:G211"/>
    <mergeCell ref="E212:G213"/>
    <mergeCell ref="AW203:AZ203"/>
    <mergeCell ref="E204:H204"/>
    <mergeCell ref="AC203:AF203"/>
    <mergeCell ref="E203:H203"/>
    <mergeCell ref="E206:H206"/>
    <mergeCell ref="I206:L206"/>
    <mergeCell ref="M206:P206"/>
    <mergeCell ref="V204:Y204"/>
    <mergeCell ref="Z204:AC204"/>
    <mergeCell ref="V206:Y206"/>
    <mergeCell ref="Z206:AC206"/>
    <mergeCell ref="E205:H205"/>
    <mergeCell ref="AK205:AN205"/>
    <mergeCell ref="AO205:AR205"/>
    <mergeCell ref="AS205:AV205"/>
    <mergeCell ref="AW205:AZ205"/>
    <mergeCell ref="E214:G215"/>
    <mergeCell ref="E216:G217"/>
    <mergeCell ref="E218:G219"/>
    <mergeCell ref="E220:G221"/>
    <mergeCell ref="E222:G223"/>
    <mergeCell ref="E224:G225"/>
    <mergeCell ref="E226:G227"/>
    <mergeCell ref="E228:G229"/>
    <mergeCell ref="J208:O208"/>
    <mergeCell ref="P208:U208"/>
    <mergeCell ref="I205:L205"/>
    <mergeCell ref="M205:P205"/>
    <mergeCell ref="Q205:T205"/>
    <mergeCell ref="U205:X205"/>
    <mergeCell ref="Y205:AB205"/>
    <mergeCell ref="AC205:AF205"/>
    <mergeCell ref="AG205:AJ205"/>
    <mergeCell ref="E230:G231"/>
    <mergeCell ref="CF6:CF7"/>
    <mergeCell ref="CF8:CF9"/>
    <mergeCell ref="CF10:CF11"/>
    <mergeCell ref="CF12:CF13"/>
    <mergeCell ref="CF14:CF15"/>
    <mergeCell ref="CF16:CF17"/>
    <mergeCell ref="CF18:CF19"/>
    <mergeCell ref="CF20:CF21"/>
    <mergeCell ref="CF22:CF23"/>
    <mergeCell ref="AG203:AJ203"/>
    <mergeCell ref="AK203:AN203"/>
    <mergeCell ref="AO203:AR203"/>
    <mergeCell ref="AS203:AV203"/>
    <mergeCell ref="AS20:AV20"/>
    <mergeCell ref="AW20:AZ20"/>
    <mergeCell ref="U22:X22"/>
    <mergeCell ref="Y22:AB22"/>
    <mergeCell ref="AC22:AF22"/>
    <mergeCell ref="AG22:AJ22"/>
    <mergeCell ref="AK22:AN22"/>
    <mergeCell ref="AO22:AR22"/>
    <mergeCell ref="AS22:AV22"/>
    <mergeCell ref="AW22:AZ22"/>
    <mergeCell ref="AK20:AN20"/>
    <mergeCell ref="AO20:AR20"/>
    <mergeCell ref="AC20:AF20"/>
    <mergeCell ref="AT23:AZ23"/>
    <mergeCell ref="AI23:AO23"/>
    <mergeCell ref="AP23:AS23"/>
    <mergeCell ref="AC23:AH23"/>
    <mergeCell ref="AG20:AJ20"/>
    <mergeCell ref="AK27:AN27"/>
    <mergeCell ref="AO27:AR27"/>
    <mergeCell ref="AS27:AV27"/>
    <mergeCell ref="AW27:AZ27"/>
    <mergeCell ref="AL26:AZ26"/>
    <mergeCell ref="AS19:AV19"/>
    <mergeCell ref="AW19:AZ19"/>
    <mergeCell ref="A14:C19"/>
    <mergeCell ref="E14:H14"/>
    <mergeCell ref="E15:H15"/>
    <mergeCell ref="E16:H16"/>
    <mergeCell ref="E17:H17"/>
    <mergeCell ref="E18:H18"/>
    <mergeCell ref="E19:H19"/>
    <mergeCell ref="I19:L19"/>
    <mergeCell ref="M19:P19"/>
    <mergeCell ref="Q19:T19"/>
    <mergeCell ref="U19:X19"/>
    <mergeCell ref="Y19:AB19"/>
    <mergeCell ref="AC19:AF19"/>
    <mergeCell ref="AG19:AJ19"/>
    <mergeCell ref="AK19:AN19"/>
    <mergeCell ref="AO19:AR19"/>
    <mergeCell ref="I18:L18"/>
    <mergeCell ref="M18:P18"/>
    <mergeCell ref="Q18:T18"/>
    <mergeCell ref="U18:X18"/>
    <mergeCell ref="Y18:AB18"/>
    <mergeCell ref="AG16:AJ16"/>
    <mergeCell ref="Q22:T22"/>
    <mergeCell ref="C204:D204"/>
    <mergeCell ref="I203:L203"/>
    <mergeCell ref="M203:P203"/>
    <mergeCell ref="Q203:T203"/>
    <mergeCell ref="U203:X203"/>
    <mergeCell ref="Y203:AB203"/>
    <mergeCell ref="M204:P204"/>
    <mergeCell ref="A20:D20"/>
    <mergeCell ref="E20:H20"/>
    <mergeCell ref="I20:L20"/>
    <mergeCell ref="M20:P20"/>
    <mergeCell ref="Q20:T20"/>
    <mergeCell ref="A21:AZ21"/>
    <mergeCell ref="A22:D22"/>
    <mergeCell ref="E22:H22"/>
    <mergeCell ref="I22:L22"/>
    <mergeCell ref="M22:P22"/>
    <mergeCell ref="U20:X20"/>
    <mergeCell ref="Y20:AB20"/>
    <mergeCell ref="I204:L204"/>
    <mergeCell ref="A23:L23"/>
    <mergeCell ref="M23:T23"/>
    <mergeCell ref="U23:AB23"/>
    <mergeCell ref="AK16:AN16"/>
    <mergeCell ref="AO16:AR16"/>
    <mergeCell ref="AS16:AV16"/>
    <mergeCell ref="AW16:AZ16"/>
    <mergeCell ref="AS18:AV18"/>
    <mergeCell ref="AW18:AZ18"/>
    <mergeCell ref="AG17:AJ17"/>
    <mergeCell ref="AC18:AF18"/>
    <mergeCell ref="AK17:AN17"/>
    <mergeCell ref="AO17:AR17"/>
    <mergeCell ref="AG18:AJ18"/>
    <mergeCell ref="AK18:AN18"/>
    <mergeCell ref="AO18:AR18"/>
    <mergeCell ref="AC16:AF16"/>
    <mergeCell ref="AC17:AF17"/>
    <mergeCell ref="I17:L17"/>
    <mergeCell ref="M17:P17"/>
    <mergeCell ref="Q17:T17"/>
    <mergeCell ref="U17:X17"/>
    <mergeCell ref="Y17:AB17"/>
    <mergeCell ref="I16:L16"/>
    <mergeCell ref="M16:P16"/>
    <mergeCell ref="Q16:T16"/>
    <mergeCell ref="U16:X16"/>
    <mergeCell ref="Y16:AB16"/>
    <mergeCell ref="AK15:AN15"/>
    <mergeCell ref="AO15:AR15"/>
    <mergeCell ref="AS15:AV15"/>
    <mergeCell ref="AW15:AZ15"/>
    <mergeCell ref="AG14:AJ14"/>
    <mergeCell ref="AK14:AN14"/>
    <mergeCell ref="AO14:AR14"/>
    <mergeCell ref="AS14:AV14"/>
    <mergeCell ref="AW14:AZ14"/>
    <mergeCell ref="AC13:AF13"/>
    <mergeCell ref="AG13:AJ13"/>
    <mergeCell ref="I13:L13"/>
    <mergeCell ref="M13:P13"/>
    <mergeCell ref="Q13:T13"/>
    <mergeCell ref="U13:X13"/>
    <mergeCell ref="Y13:AB13"/>
    <mergeCell ref="I15:L15"/>
    <mergeCell ref="M15:P15"/>
    <mergeCell ref="Q15:T15"/>
    <mergeCell ref="U15:X15"/>
    <mergeCell ref="Y15:AB15"/>
    <mergeCell ref="I14:L14"/>
    <mergeCell ref="M14:P14"/>
    <mergeCell ref="Q14:T14"/>
    <mergeCell ref="U14:X14"/>
    <mergeCell ref="Y14:AB14"/>
    <mergeCell ref="AC15:AF15"/>
    <mergeCell ref="AG15:AJ15"/>
    <mergeCell ref="AC14:AF14"/>
    <mergeCell ref="AK13:AN13"/>
    <mergeCell ref="AO13:AR13"/>
    <mergeCell ref="AS13:AV13"/>
    <mergeCell ref="AW13:AZ13"/>
    <mergeCell ref="AG12:AJ12"/>
    <mergeCell ref="AK12:AN12"/>
    <mergeCell ref="AO12:AR12"/>
    <mergeCell ref="AS12:AV12"/>
    <mergeCell ref="AW12:AZ12"/>
    <mergeCell ref="M12:P12"/>
    <mergeCell ref="Q12:T12"/>
    <mergeCell ref="U12:X12"/>
    <mergeCell ref="Y12:AB12"/>
    <mergeCell ref="AC12:AF12"/>
    <mergeCell ref="AC11:AF11"/>
    <mergeCell ref="AG11:AJ11"/>
    <mergeCell ref="AK11:AN11"/>
    <mergeCell ref="I11:L11"/>
    <mergeCell ref="M11:P11"/>
    <mergeCell ref="Q11:T11"/>
    <mergeCell ref="U11:X11"/>
    <mergeCell ref="Y11:AB11"/>
    <mergeCell ref="AC9:AF9"/>
    <mergeCell ref="AW8:AZ8"/>
    <mergeCell ref="AG9:AJ9"/>
    <mergeCell ref="AK9:AN9"/>
    <mergeCell ref="AO9:AR9"/>
    <mergeCell ref="AS9:AV9"/>
    <mergeCell ref="AW9:AZ9"/>
    <mergeCell ref="AO8:AR8"/>
    <mergeCell ref="AS8:AV8"/>
    <mergeCell ref="AC8:AF8"/>
    <mergeCell ref="AG8:AJ8"/>
    <mergeCell ref="AK8:AN8"/>
    <mergeCell ref="AO11:AR11"/>
    <mergeCell ref="AS11:AV11"/>
    <mergeCell ref="AW11:AZ11"/>
    <mergeCell ref="AG10:AJ10"/>
    <mergeCell ref="AK10:AN10"/>
    <mergeCell ref="AO10:AR10"/>
    <mergeCell ref="AS10:AV10"/>
    <mergeCell ref="AW10:AZ10"/>
    <mergeCell ref="AC10:AF10"/>
    <mergeCell ref="M9:P9"/>
    <mergeCell ref="Q9:T9"/>
    <mergeCell ref="U9:X9"/>
    <mergeCell ref="Y9:AB9"/>
    <mergeCell ref="I8:L8"/>
    <mergeCell ref="M8:P8"/>
    <mergeCell ref="Q8:T8"/>
    <mergeCell ref="U8:X8"/>
    <mergeCell ref="I10:L10"/>
    <mergeCell ref="M10:P10"/>
    <mergeCell ref="Q10:T10"/>
    <mergeCell ref="U10:X10"/>
    <mergeCell ref="Y10:AB10"/>
    <mergeCell ref="Y8:AB8"/>
    <mergeCell ref="A5:C7"/>
    <mergeCell ref="A8:C13"/>
    <mergeCell ref="E8:H8"/>
    <mergeCell ref="E9:H9"/>
    <mergeCell ref="E10:H10"/>
    <mergeCell ref="E11:H11"/>
    <mergeCell ref="E12:H12"/>
    <mergeCell ref="E13:H13"/>
    <mergeCell ref="I9:L9"/>
    <mergeCell ref="I12:L12"/>
    <mergeCell ref="E5:H5"/>
    <mergeCell ref="I5:L5"/>
    <mergeCell ref="U4:AB4"/>
    <mergeCell ref="E4:N4"/>
    <mergeCell ref="AC7:AF7"/>
    <mergeCell ref="E7:H7"/>
    <mergeCell ref="I7:L7"/>
    <mergeCell ref="M7:P7"/>
    <mergeCell ref="Q7:T7"/>
    <mergeCell ref="U7:X7"/>
    <mergeCell ref="Y7:AB7"/>
    <mergeCell ref="E6:H6"/>
    <mergeCell ref="I6:L6"/>
    <mergeCell ref="M6:P6"/>
    <mergeCell ref="Q6:T6"/>
    <mergeCell ref="U6:X6"/>
    <mergeCell ref="Y6:AB6"/>
    <mergeCell ref="AC6:AF6"/>
    <mergeCell ref="AO5:AR5"/>
    <mergeCell ref="AT4:AV4"/>
    <mergeCell ref="AG6:AJ6"/>
    <mergeCell ref="AK6:AN6"/>
    <mergeCell ref="A3:G3"/>
    <mergeCell ref="T3:Z3"/>
    <mergeCell ref="AO3:AQ3"/>
    <mergeCell ref="H3:S3"/>
    <mergeCell ref="AA3:AN3"/>
    <mergeCell ref="AR3:AZ3"/>
    <mergeCell ref="A4:D4"/>
    <mergeCell ref="R4:T4"/>
    <mergeCell ref="O4:Q4"/>
    <mergeCell ref="AX4:AZ4"/>
    <mergeCell ref="M5:P5"/>
    <mergeCell ref="Q5:T5"/>
    <mergeCell ref="U5:X5"/>
    <mergeCell ref="Y5:AB5"/>
    <mergeCell ref="AC5:AF5"/>
    <mergeCell ref="AD4:AF4"/>
    <mergeCell ref="AH4:AJ4"/>
    <mergeCell ref="AL4:AN4"/>
    <mergeCell ref="AP4:AR4"/>
    <mergeCell ref="AG5:AJ5"/>
    <mergeCell ref="BC26:BD27"/>
    <mergeCell ref="CF26:CF27"/>
    <mergeCell ref="BC30:CF37"/>
    <mergeCell ref="BC1:CF1"/>
    <mergeCell ref="AS5:AV5"/>
    <mergeCell ref="AW5:AZ5"/>
    <mergeCell ref="AS6:AV6"/>
    <mergeCell ref="AW6:AZ6"/>
    <mergeCell ref="BC2:BD3"/>
    <mergeCell ref="BC4:BD5"/>
    <mergeCell ref="CF4:CF5"/>
    <mergeCell ref="BE2:BG3"/>
    <mergeCell ref="BH2:CF2"/>
    <mergeCell ref="AS17:AV17"/>
    <mergeCell ref="AW17:AZ17"/>
    <mergeCell ref="BC6:BD7"/>
    <mergeCell ref="BC8:BD9"/>
    <mergeCell ref="BC10:BD11"/>
    <mergeCell ref="BC12:BD13"/>
    <mergeCell ref="BC14:BD15"/>
    <mergeCell ref="BC16:BD17"/>
    <mergeCell ref="BC18:BD19"/>
    <mergeCell ref="BC20:BD21"/>
    <mergeCell ref="BC22:BD23"/>
    <mergeCell ref="BR101:CF101"/>
    <mergeCell ref="BC119:BP119"/>
    <mergeCell ref="BR119:CF119"/>
    <mergeCell ref="BJ238:BN238"/>
    <mergeCell ref="BO238:BS238"/>
    <mergeCell ref="BT238:BX238"/>
    <mergeCell ref="BY238:CC238"/>
    <mergeCell ref="BC45:BP45"/>
    <mergeCell ref="BR45:CF45"/>
    <mergeCell ref="BC24:BD25"/>
    <mergeCell ref="CF24:CF25"/>
    <mergeCell ref="BM270:BN270"/>
    <mergeCell ref="BR270:BS270"/>
    <mergeCell ref="BW270:BX270"/>
    <mergeCell ref="CB270:CC270"/>
    <mergeCell ref="BC29:CF29"/>
    <mergeCell ref="BM266:BN266"/>
    <mergeCell ref="BR266:BS266"/>
    <mergeCell ref="BW266:BX266"/>
    <mergeCell ref="CB266:CC266"/>
    <mergeCell ref="BM267:BN267"/>
    <mergeCell ref="BR267:BS267"/>
    <mergeCell ref="BW267:BX267"/>
    <mergeCell ref="CB267:CC267"/>
    <mergeCell ref="BM269:BN269"/>
    <mergeCell ref="BR269:BS269"/>
    <mergeCell ref="BW269:BX269"/>
    <mergeCell ref="CB269:CC269"/>
    <mergeCell ref="BC64:BP64"/>
    <mergeCell ref="BR64:CF64"/>
    <mergeCell ref="BC82:BP82"/>
    <mergeCell ref="BR82:CF82"/>
    <mergeCell ref="BC101:BP101"/>
    <mergeCell ref="AC29:AF29"/>
    <mergeCell ref="AG29:AJ29"/>
    <mergeCell ref="A2:AZ2"/>
    <mergeCell ref="A24:AZ24"/>
    <mergeCell ref="A25:G25"/>
    <mergeCell ref="H25:S25"/>
    <mergeCell ref="T25:Z25"/>
    <mergeCell ref="AA25:AN25"/>
    <mergeCell ref="AO25:AQ25"/>
    <mergeCell ref="AR25:AZ25"/>
    <mergeCell ref="A26:F26"/>
    <mergeCell ref="G26:K26"/>
    <mergeCell ref="L26:S26"/>
    <mergeCell ref="T26:V26"/>
    <mergeCell ref="W26:Y26"/>
    <mergeCell ref="Z26:AG26"/>
    <mergeCell ref="AH26:AK26"/>
    <mergeCell ref="AG7:AJ7"/>
    <mergeCell ref="AK7:AN7"/>
    <mergeCell ref="AO7:AR7"/>
    <mergeCell ref="AS7:AV7"/>
    <mergeCell ref="AW7:AZ7"/>
    <mergeCell ref="AO6:AR6"/>
    <mergeCell ref="AK5:AN5"/>
    <mergeCell ref="AO28:AR28"/>
    <mergeCell ref="AS28:AV28"/>
    <mergeCell ref="AW28:AZ28"/>
    <mergeCell ref="E27:H27"/>
    <mergeCell ref="I27:L27"/>
    <mergeCell ref="M27:P27"/>
    <mergeCell ref="Q27:T27"/>
    <mergeCell ref="U27:X27"/>
    <mergeCell ref="Y27:AB27"/>
    <mergeCell ref="AC27:AF27"/>
    <mergeCell ref="AG27:AJ27"/>
    <mergeCell ref="E28:H28"/>
    <mergeCell ref="I28:L28"/>
    <mergeCell ref="M28:P28"/>
    <mergeCell ref="Q28:T28"/>
    <mergeCell ref="U28:X28"/>
    <mergeCell ref="Y28:AB28"/>
    <mergeCell ref="AC28:AF28"/>
    <mergeCell ref="AG28:AJ28"/>
    <mergeCell ref="AK28:AN28"/>
    <mergeCell ref="AK29:AN29"/>
    <mergeCell ref="AO29:AR29"/>
    <mergeCell ref="AS29:AV29"/>
    <mergeCell ref="AW29:AZ29"/>
    <mergeCell ref="C30:D30"/>
    <mergeCell ref="E30:H30"/>
    <mergeCell ref="I30:L30"/>
    <mergeCell ref="M30:P30"/>
    <mergeCell ref="Q30:T30"/>
    <mergeCell ref="U30:X30"/>
    <mergeCell ref="Y30:AB30"/>
    <mergeCell ref="AC30:AF30"/>
    <mergeCell ref="AG30:AJ30"/>
    <mergeCell ref="AK30:AN30"/>
    <mergeCell ref="AO30:AR30"/>
    <mergeCell ref="AS30:AV30"/>
    <mergeCell ref="AW30:AZ30"/>
    <mergeCell ref="A27:C29"/>
    <mergeCell ref="E29:H29"/>
    <mergeCell ref="I29:L29"/>
    <mergeCell ref="M29:P29"/>
    <mergeCell ref="Q29:T29"/>
    <mergeCell ref="U29:X29"/>
    <mergeCell ref="Y29:AB29"/>
    <mergeCell ref="U32:X32"/>
    <mergeCell ref="Y32:AB32"/>
    <mergeCell ref="AC32:AF32"/>
    <mergeCell ref="AG32:AJ32"/>
    <mergeCell ref="AK32:AN32"/>
    <mergeCell ref="AO32:AR32"/>
    <mergeCell ref="AS32:AV32"/>
    <mergeCell ref="AW32:AZ32"/>
    <mergeCell ref="E31:H31"/>
    <mergeCell ref="I31:L31"/>
    <mergeCell ref="M31:P31"/>
    <mergeCell ref="Q31:T31"/>
    <mergeCell ref="U31:X31"/>
    <mergeCell ref="Y31:AB31"/>
    <mergeCell ref="AC31:AF31"/>
    <mergeCell ref="AG31:AJ31"/>
    <mergeCell ref="AK31:AN31"/>
    <mergeCell ref="AO200:AR200"/>
    <mergeCell ref="AS200:AV200"/>
    <mergeCell ref="AW200:AZ200"/>
    <mergeCell ref="A34:AZ34"/>
    <mergeCell ref="A35:D35"/>
    <mergeCell ref="E35:H35"/>
    <mergeCell ref="I35:L35"/>
    <mergeCell ref="M35:P35"/>
    <mergeCell ref="C31:D31"/>
    <mergeCell ref="C32:D32"/>
    <mergeCell ref="A30:B32"/>
    <mergeCell ref="A33:D33"/>
    <mergeCell ref="E33:H33"/>
    <mergeCell ref="I33:L33"/>
    <mergeCell ref="M33:P33"/>
    <mergeCell ref="Q33:T33"/>
    <mergeCell ref="U33:X33"/>
    <mergeCell ref="AO31:AR31"/>
    <mergeCell ref="AS31:AV31"/>
    <mergeCell ref="AW31:AZ31"/>
    <mergeCell ref="E32:H32"/>
    <mergeCell ref="I32:L32"/>
    <mergeCell ref="M32:P32"/>
    <mergeCell ref="Q32:T32"/>
    <mergeCell ref="E200:H200"/>
    <mergeCell ref="I200:L200"/>
    <mergeCell ref="M200:P200"/>
    <mergeCell ref="Q200:T200"/>
    <mergeCell ref="U200:X200"/>
    <mergeCell ref="Y200:AB200"/>
    <mergeCell ref="AC200:AF200"/>
    <mergeCell ref="AG200:AJ200"/>
    <mergeCell ref="AK200:AN200"/>
    <mergeCell ref="AG35:AJ35"/>
    <mergeCell ref="AK35:AN35"/>
    <mergeCell ref="AO35:AR35"/>
    <mergeCell ref="AS35:AV35"/>
    <mergeCell ref="AW35:AZ35"/>
    <mergeCell ref="Y33:AB33"/>
    <mergeCell ref="AC33:AF33"/>
    <mergeCell ref="AG33:AJ33"/>
    <mergeCell ref="AK33:AN33"/>
    <mergeCell ref="AO33:AR33"/>
    <mergeCell ref="AS33:AV33"/>
    <mergeCell ref="AW33:AZ33"/>
    <mergeCell ref="CI2:DL2"/>
    <mergeCell ref="CI20:DL20"/>
    <mergeCell ref="A37:M37"/>
    <mergeCell ref="N37:S37"/>
    <mergeCell ref="AX37:AZ37"/>
    <mergeCell ref="AO37:AW37"/>
    <mergeCell ref="T37:AN37"/>
    <mergeCell ref="AG201:AJ201"/>
    <mergeCell ref="A36:L36"/>
    <mergeCell ref="M36:T36"/>
    <mergeCell ref="U36:AB36"/>
    <mergeCell ref="AC36:AH36"/>
    <mergeCell ref="AI36:AO36"/>
    <mergeCell ref="AP36:AS36"/>
    <mergeCell ref="AT36:AZ36"/>
    <mergeCell ref="E201:H201"/>
    <mergeCell ref="I201:L201"/>
    <mergeCell ref="M201:P201"/>
    <mergeCell ref="U201:X201"/>
    <mergeCell ref="Y201:AB201"/>
    <mergeCell ref="Q35:T35"/>
    <mergeCell ref="U35:X35"/>
    <mergeCell ref="Y35:AB35"/>
    <mergeCell ref="AC35:AF35"/>
  </mergeCells>
  <conditionalFormatting sqref="L26:S26 W26:Y26 AH26:AK26">
    <cfRule type="expression" dxfId="6" priority="3">
      <formula>$G$26="Outro (indicar)"</formula>
    </cfRule>
  </conditionalFormatting>
  <dataValidations count="5">
    <dataValidation type="date" allowBlank="1" showInputMessage="1" showErrorMessage="1" error="Non se admiten períodos de facturación anteriores ao 01/11/2017" sqref="E6:AZ7 E28:AZ29">
      <formula1>43040</formula1>
      <formula2>45412</formula2>
    </dataValidation>
    <dataValidation type="list" allowBlank="1" showInputMessage="1" showErrorMessage="1" sqref="G26">
      <formula1>combustible</formula1>
    </dataValidation>
    <dataValidation type="list" allowBlank="1" showInputMessage="1" showErrorMessage="1" sqref="W26">
      <formula1>unidades</formula1>
    </dataValidation>
    <dataValidation type="list" allowBlank="1" showInputMessage="1" showErrorMessage="1" sqref="N37">
      <formula1>equip</formula1>
    </dataValidation>
    <dataValidation type="textLength" allowBlank="1" showInputMessage="1" showErrorMessage="1" error="O CUPS ten un mínimo de 20 díxitos entre letras e números" sqref="E4:N4">
      <formula1>20</formula1>
      <formula2>24</formula2>
    </dataValidation>
  </dataValidations>
  <pageMargins left="0" right="0" top="0" bottom="0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311"/>
  <sheetViews>
    <sheetView zoomScaleNormal="100" workbookViewId="0">
      <selection activeCell="C9" sqref="C9:H9"/>
    </sheetView>
  </sheetViews>
  <sheetFormatPr baseColWidth="10" defaultColWidth="2.7109375" defaultRowHeight="17.100000000000001" customHeight="1" x14ac:dyDescent="0.25"/>
  <cols>
    <col min="1" max="1" width="0.7109375" style="4" customWidth="1"/>
    <col min="2" max="2" width="2.28515625" style="4" customWidth="1"/>
    <col min="3" max="5" width="2.42578125" style="4" customWidth="1"/>
    <col min="6" max="6" width="2.28515625" style="4" customWidth="1"/>
    <col min="7" max="12" width="2.7109375" style="4"/>
    <col min="13" max="13" width="2.7109375" style="4" customWidth="1"/>
    <col min="14" max="15" width="2.7109375" style="4"/>
    <col min="16" max="30" width="2.7109375" style="4" customWidth="1"/>
    <col min="31" max="31" width="2.7109375" style="4"/>
    <col min="32" max="32" width="2.7109375" style="4" customWidth="1"/>
    <col min="33" max="33" width="2.7109375" style="4"/>
    <col min="34" max="34" width="2.7109375" style="4" customWidth="1"/>
    <col min="35" max="37" width="2.7109375" style="4"/>
    <col min="38" max="38" width="2.7109375" style="4" customWidth="1"/>
    <col min="39" max="40" width="2.7109375" style="4"/>
    <col min="41" max="41" width="4" style="4" bestFit="1" customWidth="1"/>
    <col min="42" max="44" width="2.7109375" style="4"/>
    <col min="45" max="45" width="2.7109375" style="4" customWidth="1"/>
    <col min="46" max="54" width="2.7109375" style="4"/>
    <col min="55" max="55" width="0.85546875" style="4" customWidth="1"/>
    <col min="56" max="56" width="0.5703125" style="37" customWidth="1"/>
    <col min="57" max="57" width="2.7109375" style="19"/>
    <col min="58" max="71" width="2.7109375" style="19" customWidth="1"/>
    <col min="72" max="74" width="2.7109375" style="19"/>
    <col min="75" max="87" width="2.7109375" style="19" customWidth="1"/>
    <col min="88" max="105" width="2.7109375" style="19"/>
    <col min="106" max="108" width="2.7109375" style="37"/>
    <col min="109" max="109" width="0.85546875" style="37" customWidth="1"/>
    <col min="110" max="175" width="6.7109375" style="37" customWidth="1"/>
    <col min="176" max="1325" width="6.7109375" style="4" customWidth="1"/>
    <col min="1326" max="16384" width="2.7109375" style="4"/>
  </cols>
  <sheetData>
    <row r="1" spans="2:175" ht="10.5" customHeight="1" x14ac:dyDescent="0.25">
      <c r="B1" s="18" t="s">
        <v>472</v>
      </c>
      <c r="C1" s="18"/>
      <c r="BD1" s="4"/>
      <c r="BE1" s="18" t="s">
        <v>719</v>
      </c>
      <c r="BF1" s="18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</row>
    <row r="2" spans="2:175" ht="10.5" customHeight="1" thickBot="1" x14ac:dyDescent="0.3">
      <c r="B2" s="18" t="s">
        <v>473</v>
      </c>
      <c r="C2" s="18"/>
      <c r="BD2" s="4"/>
      <c r="BE2" s="18" t="s">
        <v>473</v>
      </c>
      <c r="BF2" s="18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2:175" ht="16.5" customHeight="1" thickBot="1" x14ac:dyDescent="0.3">
      <c r="B3" s="497" t="s">
        <v>658</v>
      </c>
      <c r="C3" s="498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500"/>
      <c r="BD3" s="4"/>
      <c r="BE3" s="547" t="s">
        <v>669</v>
      </c>
      <c r="BF3" s="548"/>
      <c r="BG3" s="548"/>
      <c r="BH3" s="548"/>
      <c r="BI3" s="548"/>
      <c r="BJ3" s="548"/>
      <c r="BK3" s="548"/>
      <c r="BL3" s="548"/>
      <c r="BM3" s="548"/>
      <c r="BN3" s="548"/>
      <c r="BO3" s="548"/>
      <c r="BP3" s="548"/>
      <c r="BQ3" s="548"/>
      <c r="BR3" s="548"/>
      <c r="BS3" s="548"/>
      <c r="BT3" s="548"/>
      <c r="BU3" s="548"/>
      <c r="BV3" s="548"/>
      <c r="BW3" s="548"/>
      <c r="BX3" s="548"/>
      <c r="BY3" s="548"/>
      <c r="BZ3" s="548"/>
      <c r="CA3" s="548"/>
      <c r="CB3" s="548"/>
      <c r="CC3" s="548"/>
      <c r="CD3" s="548"/>
      <c r="CE3" s="548"/>
      <c r="CF3" s="548"/>
      <c r="CG3" s="548"/>
      <c r="CH3" s="548"/>
      <c r="CI3" s="548"/>
      <c r="CJ3" s="548"/>
      <c r="CK3" s="548"/>
      <c r="CL3" s="548"/>
      <c r="CM3" s="548"/>
      <c r="CN3" s="548"/>
      <c r="CO3" s="548"/>
      <c r="CP3" s="548"/>
      <c r="CQ3" s="548"/>
      <c r="CR3" s="548"/>
      <c r="CS3" s="548"/>
      <c r="CT3" s="548"/>
      <c r="CU3" s="548"/>
      <c r="CV3" s="548"/>
      <c r="CW3" s="548"/>
      <c r="CX3" s="548"/>
      <c r="CY3" s="548"/>
      <c r="CZ3" s="548"/>
      <c r="DA3" s="548"/>
      <c r="DB3" s="548"/>
      <c r="DC3" s="548"/>
      <c r="DD3" s="549"/>
      <c r="DE3" s="4"/>
      <c r="FS3" s="4"/>
    </row>
    <row r="4" spans="2:175" s="20" customFormat="1" ht="16.5" customHeight="1" x14ac:dyDescent="0.25">
      <c r="B4" s="542" t="s">
        <v>463</v>
      </c>
      <c r="C4" s="550" t="s">
        <v>462</v>
      </c>
      <c r="D4" s="550"/>
      <c r="E4" s="550"/>
      <c r="F4" s="550"/>
      <c r="G4" s="550"/>
      <c r="H4" s="550"/>
      <c r="I4" s="550"/>
      <c r="J4" s="550"/>
      <c r="K4" s="501" t="s">
        <v>464</v>
      </c>
      <c r="L4" s="501"/>
      <c r="M4" s="501"/>
      <c r="N4" s="527"/>
      <c r="O4" s="527"/>
      <c r="P4" s="527"/>
      <c r="Q4" s="527"/>
      <c r="R4" s="501" t="s">
        <v>465</v>
      </c>
      <c r="S4" s="501"/>
      <c r="T4" s="501"/>
      <c r="U4" s="527"/>
      <c r="V4" s="527"/>
      <c r="W4" s="527"/>
      <c r="X4" s="527"/>
      <c r="Y4" s="501" t="s">
        <v>466</v>
      </c>
      <c r="Z4" s="501"/>
      <c r="AA4" s="501"/>
      <c r="AB4" s="501"/>
      <c r="AC4" s="501"/>
      <c r="AD4" s="501"/>
      <c r="AE4" s="528"/>
      <c r="AF4" s="528"/>
      <c r="AG4" s="529" t="s">
        <v>460</v>
      </c>
      <c r="AH4" s="529"/>
      <c r="AI4" s="529"/>
      <c r="AJ4" s="529"/>
      <c r="AK4" s="529"/>
      <c r="AL4" s="529"/>
      <c r="AM4" s="529"/>
      <c r="AN4" s="528"/>
      <c r="AO4" s="528"/>
      <c r="AP4" s="528"/>
      <c r="AQ4" s="528"/>
      <c r="AR4" s="530"/>
      <c r="AS4" s="530"/>
      <c r="AT4" s="530"/>
      <c r="AU4" s="530"/>
      <c r="AV4" s="530"/>
      <c r="AW4" s="530"/>
      <c r="AX4" s="530"/>
      <c r="AY4" s="530"/>
      <c r="AZ4" s="530"/>
      <c r="BA4" s="530"/>
      <c r="BB4" s="531"/>
      <c r="BE4" s="542" t="s">
        <v>463</v>
      </c>
      <c r="BF4" s="550" t="s">
        <v>659</v>
      </c>
      <c r="BG4" s="550"/>
      <c r="BH4" s="550"/>
      <c r="BI4" s="550"/>
      <c r="BJ4" s="550"/>
      <c r="BK4" s="550"/>
      <c r="BL4" s="550"/>
      <c r="BM4" s="501" t="s">
        <v>464</v>
      </c>
      <c r="BN4" s="501"/>
      <c r="BO4" s="501"/>
      <c r="BP4" s="527"/>
      <c r="BQ4" s="527"/>
      <c r="BR4" s="527"/>
      <c r="BS4" s="527"/>
      <c r="BT4" s="501" t="s">
        <v>465</v>
      </c>
      <c r="BU4" s="501"/>
      <c r="BV4" s="501"/>
      <c r="BW4" s="527"/>
      <c r="BX4" s="527"/>
      <c r="BY4" s="527"/>
      <c r="BZ4" s="527"/>
      <c r="CA4" s="501" t="s">
        <v>466</v>
      </c>
      <c r="CB4" s="501"/>
      <c r="CC4" s="501"/>
      <c r="CD4" s="501"/>
      <c r="CE4" s="501"/>
      <c r="CF4" s="501"/>
      <c r="CG4" s="528"/>
      <c r="CH4" s="528"/>
      <c r="CI4" s="529" t="s">
        <v>460</v>
      </c>
      <c r="CJ4" s="529"/>
      <c r="CK4" s="529"/>
      <c r="CL4" s="529"/>
      <c r="CM4" s="529"/>
      <c r="CN4" s="529"/>
      <c r="CO4" s="529"/>
      <c r="CP4" s="528"/>
      <c r="CQ4" s="528"/>
      <c r="CR4" s="528"/>
      <c r="CS4" s="528"/>
      <c r="CT4" s="530"/>
      <c r="CU4" s="530"/>
      <c r="CV4" s="530"/>
      <c r="CW4" s="530"/>
      <c r="CX4" s="530"/>
      <c r="CY4" s="530"/>
      <c r="CZ4" s="530"/>
      <c r="DA4" s="530"/>
      <c r="DB4" s="530"/>
      <c r="DC4" s="530"/>
      <c r="DD4" s="531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</row>
    <row r="5" spans="2:175" s="20" customFormat="1" ht="16.5" customHeight="1" x14ac:dyDescent="0.25">
      <c r="B5" s="543"/>
      <c r="C5" s="453" t="s">
        <v>559</v>
      </c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88"/>
      <c r="AB5" s="488"/>
      <c r="AC5" s="453" t="s">
        <v>467</v>
      </c>
      <c r="AD5" s="453"/>
      <c r="AE5" s="453"/>
      <c r="AF5" s="453"/>
      <c r="AG5" s="453"/>
      <c r="AH5" s="453"/>
      <c r="AI5" s="453"/>
      <c r="AJ5" s="453"/>
      <c r="AK5" s="453"/>
      <c r="AL5" s="453"/>
      <c r="AM5" s="453"/>
      <c r="AN5" s="513"/>
      <c r="AO5" s="513"/>
      <c r="AP5" s="513"/>
      <c r="AQ5" s="513"/>
      <c r="AR5" s="508"/>
      <c r="AS5" s="508"/>
      <c r="AT5" s="508"/>
      <c r="AU5" s="508"/>
      <c r="AV5" s="508"/>
      <c r="AW5" s="508"/>
      <c r="AX5" s="508"/>
      <c r="AY5" s="508"/>
      <c r="AZ5" s="508"/>
      <c r="BA5" s="508"/>
      <c r="BB5" s="509"/>
      <c r="BE5" s="543"/>
      <c r="BF5" s="453" t="s">
        <v>559</v>
      </c>
      <c r="BG5" s="453"/>
      <c r="BH5" s="453"/>
      <c r="BI5" s="453"/>
      <c r="BJ5" s="453"/>
      <c r="BK5" s="453"/>
      <c r="BL5" s="453"/>
      <c r="BM5" s="453"/>
      <c r="BN5" s="453"/>
      <c r="BO5" s="453"/>
      <c r="BP5" s="453"/>
      <c r="BQ5" s="453"/>
      <c r="BR5" s="453"/>
      <c r="BS5" s="453"/>
      <c r="BT5" s="453"/>
      <c r="BU5" s="453"/>
      <c r="BV5" s="453"/>
      <c r="BW5" s="453"/>
      <c r="BX5" s="453"/>
      <c r="BY5" s="453"/>
      <c r="BZ5" s="453"/>
      <c r="CA5" s="453"/>
      <c r="CB5" s="453"/>
      <c r="CC5" s="453"/>
      <c r="CD5" s="488"/>
      <c r="CE5" s="488"/>
      <c r="CF5" s="453" t="s">
        <v>467</v>
      </c>
      <c r="CG5" s="453"/>
      <c r="CH5" s="453"/>
      <c r="CI5" s="453"/>
      <c r="CJ5" s="453"/>
      <c r="CK5" s="453"/>
      <c r="CL5" s="453"/>
      <c r="CM5" s="453"/>
      <c r="CN5" s="453"/>
      <c r="CO5" s="453"/>
      <c r="CP5" s="453"/>
      <c r="CQ5" s="513"/>
      <c r="CR5" s="513"/>
      <c r="CS5" s="513"/>
      <c r="CT5" s="513"/>
      <c r="CU5" s="508"/>
      <c r="CV5" s="508"/>
      <c r="CW5" s="508"/>
      <c r="CX5" s="508"/>
      <c r="CY5" s="508"/>
      <c r="CZ5" s="508"/>
      <c r="DA5" s="508"/>
      <c r="DB5" s="508"/>
      <c r="DC5" s="508"/>
      <c r="DD5" s="509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</row>
    <row r="6" spans="2:175" s="20" customFormat="1" ht="16.5" customHeight="1" x14ac:dyDescent="0.25">
      <c r="B6" s="543"/>
      <c r="C6" s="160" t="s">
        <v>445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89"/>
      <c r="BE6" s="543"/>
      <c r="BF6" s="160" t="s">
        <v>445</v>
      </c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89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</row>
    <row r="7" spans="2:175" s="20" customFormat="1" ht="12.75" customHeight="1" x14ac:dyDescent="0.25">
      <c r="B7" s="543"/>
      <c r="C7" s="490" t="s">
        <v>435</v>
      </c>
      <c r="D7" s="490"/>
      <c r="E7" s="490"/>
      <c r="F7" s="490"/>
      <c r="G7" s="490"/>
      <c r="H7" s="490"/>
      <c r="I7" s="490" t="s">
        <v>383</v>
      </c>
      <c r="J7" s="490"/>
      <c r="K7" s="490"/>
      <c r="L7" s="490"/>
      <c r="M7" s="490"/>
      <c r="N7" s="490"/>
      <c r="O7" s="490" t="s">
        <v>394</v>
      </c>
      <c r="P7" s="490"/>
      <c r="Q7" s="490"/>
      <c r="R7" s="490"/>
      <c r="S7" s="490"/>
      <c r="T7" s="490"/>
      <c r="U7" s="490" t="s">
        <v>438</v>
      </c>
      <c r="V7" s="490"/>
      <c r="W7" s="490"/>
      <c r="X7" s="503" t="s">
        <v>440</v>
      </c>
      <c r="Y7" s="503"/>
      <c r="Z7" s="503"/>
      <c r="AA7" s="503"/>
      <c r="AB7" s="503" t="s">
        <v>562</v>
      </c>
      <c r="AC7" s="503"/>
      <c r="AD7" s="503"/>
      <c r="AE7" s="503" t="s">
        <v>449</v>
      </c>
      <c r="AF7" s="503"/>
      <c r="AG7" s="503"/>
      <c r="AH7" s="503" t="s">
        <v>439</v>
      </c>
      <c r="AI7" s="503"/>
      <c r="AJ7" s="503"/>
      <c r="AK7" s="503" t="s">
        <v>441</v>
      </c>
      <c r="AL7" s="503"/>
      <c r="AM7" s="503"/>
      <c r="AN7" s="490" t="s">
        <v>563</v>
      </c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1"/>
      <c r="BE7" s="543"/>
      <c r="BF7" s="490" t="s">
        <v>435</v>
      </c>
      <c r="BG7" s="490"/>
      <c r="BH7" s="490"/>
      <c r="BI7" s="490"/>
      <c r="BJ7" s="490"/>
      <c r="BK7" s="490"/>
      <c r="BL7" s="490" t="s">
        <v>383</v>
      </c>
      <c r="BM7" s="490"/>
      <c r="BN7" s="490"/>
      <c r="BO7" s="490"/>
      <c r="BP7" s="490"/>
      <c r="BQ7" s="490"/>
      <c r="BR7" s="490" t="s">
        <v>394</v>
      </c>
      <c r="BS7" s="490"/>
      <c r="BT7" s="490"/>
      <c r="BU7" s="490"/>
      <c r="BV7" s="490"/>
      <c r="BW7" s="490"/>
      <c r="BX7" s="490" t="s">
        <v>438</v>
      </c>
      <c r="BY7" s="490"/>
      <c r="BZ7" s="490"/>
      <c r="CA7" s="503" t="s">
        <v>670</v>
      </c>
      <c r="CB7" s="503"/>
      <c r="CC7" s="503"/>
      <c r="CD7" s="503"/>
      <c r="CE7" s="490" t="s">
        <v>563</v>
      </c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1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</row>
    <row r="8" spans="2:175" s="20" customFormat="1" ht="12.75" customHeight="1" x14ac:dyDescent="0.25">
      <c r="B8" s="543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503"/>
      <c r="Y8" s="503"/>
      <c r="Z8" s="503"/>
      <c r="AA8" s="503"/>
      <c r="AB8" s="503"/>
      <c r="AC8" s="503"/>
      <c r="AD8" s="503"/>
      <c r="AE8" s="503"/>
      <c r="AF8" s="503"/>
      <c r="AG8" s="503"/>
      <c r="AH8" s="503"/>
      <c r="AI8" s="503"/>
      <c r="AJ8" s="503"/>
      <c r="AK8" s="503"/>
      <c r="AL8" s="503"/>
      <c r="AM8" s="503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1"/>
      <c r="BE8" s="543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503"/>
      <c r="CB8" s="503"/>
      <c r="CC8" s="503"/>
      <c r="CD8" s="503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1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</row>
    <row r="9" spans="2:175" s="20" customFormat="1" ht="16.5" customHeight="1" x14ac:dyDescent="0.25">
      <c r="B9" s="543"/>
      <c r="C9" s="510" t="s">
        <v>561</v>
      </c>
      <c r="D9" s="510"/>
      <c r="E9" s="510"/>
      <c r="F9" s="510"/>
      <c r="G9" s="510"/>
      <c r="H9" s="510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5"/>
      <c r="V9" s="485"/>
      <c r="W9" s="485"/>
      <c r="X9" s="485"/>
      <c r="Y9" s="485"/>
      <c r="Z9" s="485"/>
      <c r="AA9" s="485"/>
      <c r="AB9" s="502"/>
      <c r="AC9" s="502"/>
      <c r="AD9" s="502"/>
      <c r="AE9" s="496"/>
      <c r="AF9" s="496"/>
      <c r="AG9" s="496"/>
      <c r="AH9" s="486"/>
      <c r="AI9" s="486"/>
      <c r="AJ9" s="486"/>
      <c r="AK9" s="486"/>
      <c r="AL9" s="486"/>
      <c r="AM9" s="486"/>
      <c r="AN9" s="510"/>
      <c r="AO9" s="510"/>
      <c r="AP9" s="510"/>
      <c r="AQ9" s="510"/>
      <c r="AR9" s="510"/>
      <c r="AS9" s="510"/>
      <c r="AT9" s="510"/>
      <c r="AU9" s="510"/>
      <c r="AV9" s="510"/>
      <c r="AW9" s="510"/>
      <c r="AX9" s="510"/>
      <c r="AY9" s="510"/>
      <c r="AZ9" s="510"/>
      <c r="BA9" s="510"/>
      <c r="BB9" s="511"/>
      <c r="BE9" s="543"/>
      <c r="BF9" s="488"/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488"/>
      <c r="BR9" s="488"/>
      <c r="BS9" s="488"/>
      <c r="BT9" s="488"/>
      <c r="BU9" s="488"/>
      <c r="BV9" s="488"/>
      <c r="BW9" s="488"/>
      <c r="BX9" s="485"/>
      <c r="BY9" s="485"/>
      <c r="BZ9" s="485"/>
      <c r="CA9" s="495"/>
      <c r="CB9" s="495"/>
      <c r="CC9" s="495"/>
      <c r="CD9" s="495"/>
      <c r="CE9" s="578"/>
      <c r="CF9" s="578"/>
      <c r="CG9" s="578"/>
      <c r="CH9" s="578"/>
      <c r="CI9" s="578"/>
      <c r="CJ9" s="578"/>
      <c r="CK9" s="578"/>
      <c r="CL9" s="578"/>
      <c r="CM9" s="578"/>
      <c r="CN9" s="578"/>
      <c r="CO9" s="578"/>
      <c r="CP9" s="578"/>
      <c r="CQ9" s="578"/>
      <c r="CR9" s="578"/>
      <c r="CS9" s="578"/>
      <c r="CT9" s="578"/>
      <c r="CU9" s="578"/>
      <c r="CV9" s="578"/>
      <c r="CW9" s="578"/>
      <c r="CX9" s="578"/>
      <c r="CY9" s="578"/>
      <c r="CZ9" s="578"/>
      <c r="DA9" s="578"/>
      <c r="DB9" s="578"/>
      <c r="DC9" s="578"/>
      <c r="DD9" s="579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</row>
    <row r="10" spans="2:175" s="20" customFormat="1" ht="16.5" customHeight="1" x14ac:dyDescent="0.25">
      <c r="B10" s="543"/>
      <c r="C10" s="510" t="s">
        <v>436</v>
      </c>
      <c r="D10" s="510"/>
      <c r="E10" s="510"/>
      <c r="F10" s="510"/>
      <c r="G10" s="510"/>
      <c r="H10" s="510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5"/>
      <c r="V10" s="485"/>
      <c r="W10" s="485"/>
      <c r="X10" s="485"/>
      <c r="Y10" s="485"/>
      <c r="Z10" s="485"/>
      <c r="AA10" s="485"/>
      <c r="AB10" s="502"/>
      <c r="AC10" s="502"/>
      <c r="AD10" s="502"/>
      <c r="AE10" s="496"/>
      <c r="AF10" s="496"/>
      <c r="AG10" s="496"/>
      <c r="AH10" s="486"/>
      <c r="AI10" s="486"/>
      <c r="AJ10" s="486"/>
      <c r="AK10" s="486"/>
      <c r="AL10" s="486"/>
      <c r="AM10" s="486"/>
      <c r="AN10" s="510"/>
      <c r="AO10" s="510"/>
      <c r="AP10" s="510"/>
      <c r="AQ10" s="510"/>
      <c r="AR10" s="510"/>
      <c r="AS10" s="510"/>
      <c r="AT10" s="510"/>
      <c r="AU10" s="510"/>
      <c r="AV10" s="510"/>
      <c r="AW10" s="510"/>
      <c r="AX10" s="510"/>
      <c r="AY10" s="510"/>
      <c r="AZ10" s="510"/>
      <c r="BA10" s="510"/>
      <c r="BB10" s="511"/>
      <c r="BE10" s="543"/>
      <c r="BF10" s="488"/>
      <c r="BG10" s="488"/>
      <c r="BH10" s="488"/>
      <c r="BI10" s="488"/>
      <c r="BJ10" s="488"/>
      <c r="BK10" s="488"/>
      <c r="BL10" s="488"/>
      <c r="BM10" s="488"/>
      <c r="BN10" s="488"/>
      <c r="BO10" s="488"/>
      <c r="BP10" s="488"/>
      <c r="BQ10" s="488"/>
      <c r="BR10" s="488"/>
      <c r="BS10" s="488"/>
      <c r="BT10" s="488"/>
      <c r="BU10" s="488"/>
      <c r="BV10" s="488"/>
      <c r="BW10" s="488"/>
      <c r="BX10" s="485"/>
      <c r="BY10" s="485"/>
      <c r="BZ10" s="485"/>
      <c r="CA10" s="495"/>
      <c r="CB10" s="495"/>
      <c r="CC10" s="495"/>
      <c r="CD10" s="495"/>
      <c r="CE10" s="578"/>
      <c r="CF10" s="578"/>
      <c r="CG10" s="578"/>
      <c r="CH10" s="578"/>
      <c r="CI10" s="578"/>
      <c r="CJ10" s="578"/>
      <c r="CK10" s="578"/>
      <c r="CL10" s="578"/>
      <c r="CM10" s="578"/>
      <c r="CN10" s="578"/>
      <c r="CO10" s="578"/>
      <c r="CP10" s="578"/>
      <c r="CQ10" s="578"/>
      <c r="CR10" s="578"/>
      <c r="CS10" s="578"/>
      <c r="CT10" s="578"/>
      <c r="CU10" s="578"/>
      <c r="CV10" s="578"/>
      <c r="CW10" s="578"/>
      <c r="CX10" s="578"/>
      <c r="CY10" s="578"/>
      <c r="CZ10" s="578"/>
      <c r="DA10" s="578"/>
      <c r="DB10" s="578"/>
      <c r="DC10" s="578"/>
      <c r="DD10" s="579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</row>
    <row r="11" spans="2:175" s="20" customFormat="1" ht="16.5" customHeight="1" x14ac:dyDescent="0.25">
      <c r="B11" s="543"/>
      <c r="C11" s="510"/>
      <c r="D11" s="510"/>
      <c r="E11" s="510"/>
      <c r="F11" s="510"/>
      <c r="G11" s="510"/>
      <c r="H11" s="510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5"/>
      <c r="V11" s="485"/>
      <c r="W11" s="485"/>
      <c r="X11" s="485"/>
      <c r="Y11" s="485"/>
      <c r="Z11" s="485"/>
      <c r="AA11" s="485"/>
      <c r="AB11" s="502"/>
      <c r="AC11" s="502"/>
      <c r="AD11" s="502"/>
      <c r="AE11" s="496"/>
      <c r="AF11" s="496"/>
      <c r="AG11" s="496"/>
      <c r="AH11" s="486"/>
      <c r="AI11" s="486"/>
      <c r="AJ11" s="486"/>
      <c r="AK11" s="486"/>
      <c r="AL11" s="486"/>
      <c r="AM11" s="486"/>
      <c r="AN11" s="510"/>
      <c r="AO11" s="510"/>
      <c r="AP11" s="510"/>
      <c r="AQ11" s="510"/>
      <c r="AR11" s="510"/>
      <c r="AS11" s="510"/>
      <c r="AT11" s="510"/>
      <c r="AU11" s="510"/>
      <c r="AV11" s="510"/>
      <c r="AW11" s="510"/>
      <c r="AX11" s="510"/>
      <c r="AY11" s="510"/>
      <c r="AZ11" s="510"/>
      <c r="BA11" s="510"/>
      <c r="BB11" s="511"/>
      <c r="BE11" s="543"/>
      <c r="BF11" s="488"/>
      <c r="BG11" s="488"/>
      <c r="BH11" s="488"/>
      <c r="BI11" s="488"/>
      <c r="BJ11" s="488"/>
      <c r="BK11" s="488"/>
      <c r="BL11" s="488"/>
      <c r="BM11" s="488"/>
      <c r="BN11" s="488"/>
      <c r="BO11" s="488"/>
      <c r="BP11" s="488"/>
      <c r="BQ11" s="488"/>
      <c r="BR11" s="488"/>
      <c r="BS11" s="488"/>
      <c r="BT11" s="488"/>
      <c r="BU11" s="488"/>
      <c r="BV11" s="488"/>
      <c r="BW11" s="488"/>
      <c r="BX11" s="485"/>
      <c r="BY11" s="485"/>
      <c r="BZ11" s="485"/>
      <c r="CA11" s="495"/>
      <c r="CB11" s="495"/>
      <c r="CC11" s="495"/>
      <c r="CD11" s="495"/>
      <c r="CE11" s="578"/>
      <c r="CF11" s="578"/>
      <c r="CG11" s="578"/>
      <c r="CH11" s="578"/>
      <c r="CI11" s="578"/>
      <c r="CJ11" s="578"/>
      <c r="CK11" s="578"/>
      <c r="CL11" s="578"/>
      <c r="CM11" s="578"/>
      <c r="CN11" s="578"/>
      <c r="CO11" s="578"/>
      <c r="CP11" s="578"/>
      <c r="CQ11" s="578"/>
      <c r="CR11" s="578"/>
      <c r="CS11" s="578"/>
      <c r="CT11" s="578"/>
      <c r="CU11" s="578"/>
      <c r="CV11" s="578"/>
      <c r="CW11" s="578"/>
      <c r="CX11" s="578"/>
      <c r="CY11" s="578"/>
      <c r="CZ11" s="578"/>
      <c r="DA11" s="578"/>
      <c r="DB11" s="578"/>
      <c r="DC11" s="578"/>
      <c r="DD11" s="579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</row>
    <row r="12" spans="2:175" s="20" customFormat="1" ht="16.5" customHeight="1" x14ac:dyDescent="0.25">
      <c r="B12" s="543"/>
      <c r="C12" s="510"/>
      <c r="D12" s="510"/>
      <c r="E12" s="510"/>
      <c r="F12" s="510"/>
      <c r="G12" s="510"/>
      <c r="H12" s="510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5"/>
      <c r="V12" s="485"/>
      <c r="W12" s="485"/>
      <c r="X12" s="485"/>
      <c r="Y12" s="485"/>
      <c r="Z12" s="485"/>
      <c r="AA12" s="485"/>
      <c r="AB12" s="502"/>
      <c r="AC12" s="502"/>
      <c r="AD12" s="502"/>
      <c r="AE12" s="496"/>
      <c r="AF12" s="496"/>
      <c r="AG12" s="496"/>
      <c r="AH12" s="486"/>
      <c r="AI12" s="486"/>
      <c r="AJ12" s="486"/>
      <c r="AK12" s="486"/>
      <c r="AL12" s="486"/>
      <c r="AM12" s="486"/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1"/>
      <c r="BE12" s="543"/>
      <c r="BF12" s="488"/>
      <c r="BG12" s="488"/>
      <c r="BH12" s="488"/>
      <c r="BI12" s="488"/>
      <c r="BJ12" s="488"/>
      <c r="BK12" s="488"/>
      <c r="BL12" s="488"/>
      <c r="BM12" s="488"/>
      <c r="BN12" s="488"/>
      <c r="BO12" s="488"/>
      <c r="BP12" s="488"/>
      <c r="BQ12" s="488"/>
      <c r="BR12" s="488"/>
      <c r="BS12" s="488"/>
      <c r="BT12" s="488"/>
      <c r="BU12" s="488"/>
      <c r="BV12" s="488"/>
      <c r="BW12" s="488"/>
      <c r="BX12" s="485"/>
      <c r="BY12" s="485"/>
      <c r="BZ12" s="485"/>
      <c r="CA12" s="495"/>
      <c r="CB12" s="495"/>
      <c r="CC12" s="495"/>
      <c r="CD12" s="495"/>
      <c r="CE12" s="578"/>
      <c r="CF12" s="578"/>
      <c r="CG12" s="578"/>
      <c r="CH12" s="578"/>
      <c r="CI12" s="578"/>
      <c r="CJ12" s="578"/>
      <c r="CK12" s="578"/>
      <c r="CL12" s="578"/>
      <c r="CM12" s="578"/>
      <c r="CN12" s="578"/>
      <c r="CO12" s="578"/>
      <c r="CP12" s="578"/>
      <c r="CQ12" s="578"/>
      <c r="CR12" s="578"/>
      <c r="CS12" s="578"/>
      <c r="CT12" s="578"/>
      <c r="CU12" s="578"/>
      <c r="CV12" s="578"/>
      <c r="CW12" s="578"/>
      <c r="CX12" s="578"/>
      <c r="CY12" s="578"/>
      <c r="CZ12" s="578"/>
      <c r="DA12" s="578"/>
      <c r="DB12" s="578"/>
      <c r="DC12" s="578"/>
      <c r="DD12" s="579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</row>
    <row r="13" spans="2:175" s="20" customFormat="1" ht="16.5" customHeight="1" x14ac:dyDescent="0.25">
      <c r="B13" s="543"/>
      <c r="C13" s="160" t="s">
        <v>571</v>
      </c>
      <c r="D13" s="160"/>
      <c r="E13" s="160"/>
      <c r="F13" s="160"/>
      <c r="G13" s="160"/>
      <c r="H13" s="160"/>
      <c r="I13" s="160"/>
      <c r="J13" s="160"/>
      <c r="K13" s="160"/>
      <c r="L13" s="160"/>
      <c r="M13" s="546" t="str">
        <f>IF(SUM(I44:K47)=0,"",SUM(I44:K47))</f>
        <v/>
      </c>
      <c r="N13" s="546"/>
      <c r="O13" s="546"/>
      <c r="P13" s="546"/>
      <c r="Q13" s="448" t="s">
        <v>572</v>
      </c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546" t="str">
        <f>IF(SUM(L44:N47)=0,"",SUM(L44:N47))</f>
        <v/>
      </c>
      <c r="AC13" s="546"/>
      <c r="AD13" s="546"/>
      <c r="AE13" s="546"/>
      <c r="AF13" s="448" t="s">
        <v>573</v>
      </c>
      <c r="AG13" s="448"/>
      <c r="AH13" s="448"/>
      <c r="AI13" s="448"/>
      <c r="AJ13" s="448"/>
      <c r="AK13" s="448"/>
      <c r="AL13" s="448"/>
      <c r="AM13" s="448"/>
      <c r="AN13" s="448"/>
      <c r="AO13" s="448"/>
      <c r="AP13" s="546" t="str">
        <f>IF(SUM(L50:N53)=0,"",SUM(L50:N53))</f>
        <v/>
      </c>
      <c r="AQ13" s="546"/>
      <c r="AR13" s="546"/>
      <c r="AS13" s="546"/>
      <c r="AT13" s="455" t="s">
        <v>657</v>
      </c>
      <c r="AU13" s="455"/>
      <c r="AV13" s="455"/>
      <c r="AW13" s="455"/>
      <c r="AX13" s="455"/>
      <c r="AY13" s="455"/>
      <c r="AZ13" s="455"/>
      <c r="BA13" s="188"/>
      <c r="BB13" s="456"/>
      <c r="BC13" s="17"/>
      <c r="BE13" s="543"/>
      <c r="BF13" s="160" t="s">
        <v>452</v>
      </c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89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</row>
    <row r="14" spans="2:175" s="20" customFormat="1" ht="16.5" customHeight="1" x14ac:dyDescent="0.25">
      <c r="B14" s="543"/>
      <c r="C14" s="160" t="s">
        <v>452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89"/>
      <c r="BE14" s="543"/>
      <c r="BF14" s="490" t="s">
        <v>446</v>
      </c>
      <c r="BG14" s="490"/>
      <c r="BH14" s="490"/>
      <c r="BI14" s="490"/>
      <c r="BJ14" s="490"/>
      <c r="BK14" s="490"/>
      <c r="BL14" s="490"/>
      <c r="BM14" s="490"/>
      <c r="BN14" s="490" t="s">
        <v>383</v>
      </c>
      <c r="BO14" s="490"/>
      <c r="BP14" s="490"/>
      <c r="BQ14" s="490"/>
      <c r="BR14" s="490"/>
      <c r="BS14" s="490"/>
      <c r="BT14" s="490" t="s">
        <v>394</v>
      </c>
      <c r="BU14" s="490"/>
      <c r="BV14" s="490"/>
      <c r="BW14" s="490"/>
      <c r="BX14" s="490"/>
      <c r="BY14" s="490"/>
      <c r="BZ14" s="490" t="s">
        <v>448</v>
      </c>
      <c r="CA14" s="490"/>
      <c r="CB14" s="490"/>
      <c r="CC14" s="490"/>
      <c r="CD14" s="490"/>
      <c r="CE14" s="490"/>
      <c r="CF14" s="490"/>
      <c r="CG14" s="490"/>
      <c r="CH14" s="490"/>
      <c r="CI14" s="490"/>
      <c r="CJ14" s="490"/>
      <c r="CK14" s="490"/>
      <c r="CL14" s="490"/>
      <c r="CM14" s="490"/>
      <c r="CN14" s="490"/>
      <c r="CO14" s="490"/>
      <c r="CP14" s="490"/>
      <c r="CQ14" s="490"/>
      <c r="CR14" s="490"/>
      <c r="CS14" s="490"/>
      <c r="CT14" s="490"/>
      <c r="CU14" s="490"/>
      <c r="CV14" s="490"/>
      <c r="CW14" s="490"/>
      <c r="CX14" s="490"/>
      <c r="CY14" s="490"/>
      <c r="CZ14" s="490"/>
      <c r="DA14" s="490"/>
      <c r="DB14" s="490"/>
      <c r="DC14" s="490"/>
      <c r="DD14" s="491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</row>
    <row r="15" spans="2:175" s="20" customFormat="1" ht="15.75" customHeight="1" x14ac:dyDescent="0.25">
      <c r="B15" s="543"/>
      <c r="C15" s="490" t="s">
        <v>446</v>
      </c>
      <c r="D15" s="490"/>
      <c r="E15" s="490"/>
      <c r="F15" s="490"/>
      <c r="G15" s="490"/>
      <c r="H15" s="490"/>
      <c r="I15" s="490"/>
      <c r="J15" s="490"/>
      <c r="K15" s="490"/>
      <c r="L15" s="490" t="s">
        <v>383</v>
      </c>
      <c r="M15" s="490"/>
      <c r="N15" s="490"/>
      <c r="O15" s="490"/>
      <c r="P15" s="490"/>
      <c r="Q15" s="490"/>
      <c r="R15" s="490" t="s">
        <v>394</v>
      </c>
      <c r="S15" s="490"/>
      <c r="T15" s="490"/>
      <c r="U15" s="490"/>
      <c r="V15" s="490"/>
      <c r="W15" s="490"/>
      <c r="X15" s="490" t="s">
        <v>448</v>
      </c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90"/>
      <c r="AP15" s="490"/>
      <c r="AQ15" s="490"/>
      <c r="AR15" s="490"/>
      <c r="AS15" s="490"/>
      <c r="AT15" s="490"/>
      <c r="AU15" s="490"/>
      <c r="AV15" s="490"/>
      <c r="AW15" s="490"/>
      <c r="AX15" s="490"/>
      <c r="AY15" s="490"/>
      <c r="AZ15" s="490"/>
      <c r="BA15" s="490"/>
      <c r="BB15" s="491"/>
      <c r="BE15" s="543"/>
      <c r="BF15" s="510"/>
      <c r="BG15" s="510"/>
      <c r="BH15" s="510"/>
      <c r="BI15" s="510"/>
      <c r="BJ15" s="510"/>
      <c r="BK15" s="510"/>
      <c r="BL15" s="510"/>
      <c r="BM15" s="510"/>
      <c r="BN15" s="488"/>
      <c r="BO15" s="488"/>
      <c r="BP15" s="488"/>
      <c r="BQ15" s="488"/>
      <c r="BR15" s="488"/>
      <c r="BS15" s="488"/>
      <c r="BT15" s="488"/>
      <c r="BU15" s="488"/>
      <c r="BV15" s="488"/>
      <c r="BW15" s="488"/>
      <c r="BX15" s="488"/>
      <c r="BY15" s="488"/>
      <c r="BZ15" s="492"/>
      <c r="CA15" s="492"/>
      <c r="CB15" s="492"/>
      <c r="CC15" s="492"/>
      <c r="CD15" s="492"/>
      <c r="CE15" s="492"/>
      <c r="CF15" s="492"/>
      <c r="CG15" s="492"/>
      <c r="CH15" s="492"/>
      <c r="CI15" s="492"/>
      <c r="CJ15" s="492"/>
      <c r="CK15" s="492"/>
      <c r="CL15" s="492"/>
      <c r="CM15" s="492"/>
      <c r="CN15" s="492"/>
      <c r="CO15" s="492"/>
      <c r="CP15" s="492"/>
      <c r="CQ15" s="492"/>
      <c r="CR15" s="492"/>
      <c r="CS15" s="492"/>
      <c r="CT15" s="492"/>
      <c r="CU15" s="492"/>
      <c r="CV15" s="492"/>
      <c r="CW15" s="492"/>
      <c r="CX15" s="492"/>
      <c r="CY15" s="492"/>
      <c r="CZ15" s="492"/>
      <c r="DA15" s="492"/>
      <c r="DB15" s="492"/>
      <c r="DC15" s="492"/>
      <c r="DD15" s="493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</row>
    <row r="16" spans="2:175" s="20" customFormat="1" ht="16.5" customHeight="1" x14ac:dyDescent="0.25">
      <c r="B16" s="543"/>
      <c r="C16" s="510"/>
      <c r="D16" s="510"/>
      <c r="E16" s="510"/>
      <c r="F16" s="510"/>
      <c r="G16" s="510"/>
      <c r="H16" s="510"/>
      <c r="I16" s="510"/>
      <c r="J16" s="510"/>
      <c r="K16" s="510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492"/>
      <c r="AK16" s="492"/>
      <c r="AL16" s="492"/>
      <c r="AM16" s="492"/>
      <c r="AN16" s="492"/>
      <c r="AO16" s="492"/>
      <c r="AP16" s="492"/>
      <c r="AQ16" s="492"/>
      <c r="AR16" s="492"/>
      <c r="AS16" s="492"/>
      <c r="AT16" s="492"/>
      <c r="AU16" s="492"/>
      <c r="AV16" s="492"/>
      <c r="AW16" s="492"/>
      <c r="AX16" s="492"/>
      <c r="AY16" s="492"/>
      <c r="AZ16" s="492"/>
      <c r="BA16" s="492"/>
      <c r="BB16" s="493"/>
      <c r="BE16" s="543"/>
      <c r="BF16" s="510"/>
      <c r="BG16" s="510"/>
      <c r="BH16" s="510"/>
      <c r="BI16" s="510"/>
      <c r="BJ16" s="510"/>
      <c r="BK16" s="510"/>
      <c r="BL16" s="510"/>
      <c r="BM16" s="510"/>
      <c r="BN16" s="488"/>
      <c r="BO16" s="488"/>
      <c r="BP16" s="488"/>
      <c r="BQ16" s="488"/>
      <c r="BR16" s="488"/>
      <c r="BS16" s="488"/>
      <c r="BT16" s="488"/>
      <c r="BU16" s="488"/>
      <c r="BV16" s="488"/>
      <c r="BW16" s="488"/>
      <c r="BX16" s="488"/>
      <c r="BY16" s="488"/>
      <c r="BZ16" s="492"/>
      <c r="CA16" s="492"/>
      <c r="CB16" s="492"/>
      <c r="CC16" s="492"/>
      <c r="CD16" s="492"/>
      <c r="CE16" s="492"/>
      <c r="CF16" s="492"/>
      <c r="CG16" s="492"/>
      <c r="CH16" s="492"/>
      <c r="CI16" s="492"/>
      <c r="CJ16" s="492"/>
      <c r="CK16" s="492"/>
      <c r="CL16" s="492"/>
      <c r="CM16" s="492"/>
      <c r="CN16" s="492"/>
      <c r="CO16" s="492"/>
      <c r="CP16" s="492"/>
      <c r="CQ16" s="492"/>
      <c r="CR16" s="492"/>
      <c r="CS16" s="492"/>
      <c r="CT16" s="492"/>
      <c r="CU16" s="492"/>
      <c r="CV16" s="492"/>
      <c r="CW16" s="492"/>
      <c r="CX16" s="492"/>
      <c r="CY16" s="492"/>
      <c r="CZ16" s="492"/>
      <c r="DA16" s="492"/>
      <c r="DB16" s="492"/>
      <c r="DC16" s="492"/>
      <c r="DD16" s="493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</row>
    <row r="17" spans="2:175" s="20" customFormat="1" ht="16.5" customHeight="1" x14ac:dyDescent="0.25">
      <c r="B17" s="543"/>
      <c r="C17" s="510"/>
      <c r="D17" s="510"/>
      <c r="E17" s="510"/>
      <c r="F17" s="510"/>
      <c r="G17" s="510"/>
      <c r="H17" s="510"/>
      <c r="I17" s="510"/>
      <c r="J17" s="510"/>
      <c r="K17" s="510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/>
      <c r="AL17" s="492"/>
      <c r="AM17" s="492"/>
      <c r="AN17" s="492"/>
      <c r="AO17" s="492"/>
      <c r="AP17" s="492"/>
      <c r="AQ17" s="492"/>
      <c r="AR17" s="492"/>
      <c r="AS17" s="492"/>
      <c r="AT17" s="492"/>
      <c r="AU17" s="492"/>
      <c r="AV17" s="492"/>
      <c r="AW17" s="492"/>
      <c r="AX17" s="492"/>
      <c r="AY17" s="492"/>
      <c r="AZ17" s="492"/>
      <c r="BA17" s="492"/>
      <c r="BB17" s="493"/>
      <c r="BE17" s="543"/>
      <c r="BF17" s="510"/>
      <c r="BG17" s="510"/>
      <c r="BH17" s="510"/>
      <c r="BI17" s="510"/>
      <c r="BJ17" s="510"/>
      <c r="BK17" s="510"/>
      <c r="BL17" s="510"/>
      <c r="BM17" s="510"/>
      <c r="BN17" s="488"/>
      <c r="BO17" s="488"/>
      <c r="BP17" s="488"/>
      <c r="BQ17" s="488"/>
      <c r="BR17" s="488"/>
      <c r="BS17" s="488"/>
      <c r="BT17" s="488"/>
      <c r="BU17" s="488"/>
      <c r="BV17" s="488"/>
      <c r="BW17" s="488"/>
      <c r="BX17" s="488"/>
      <c r="BY17" s="488"/>
      <c r="BZ17" s="492"/>
      <c r="CA17" s="492"/>
      <c r="CB17" s="492"/>
      <c r="CC17" s="492"/>
      <c r="CD17" s="492"/>
      <c r="CE17" s="492"/>
      <c r="CF17" s="492"/>
      <c r="CG17" s="492"/>
      <c r="CH17" s="492"/>
      <c r="CI17" s="492"/>
      <c r="CJ17" s="492"/>
      <c r="CK17" s="492"/>
      <c r="CL17" s="492"/>
      <c r="CM17" s="492"/>
      <c r="CN17" s="492"/>
      <c r="CO17" s="492"/>
      <c r="CP17" s="492"/>
      <c r="CQ17" s="492"/>
      <c r="CR17" s="492"/>
      <c r="CS17" s="492"/>
      <c r="CT17" s="492"/>
      <c r="CU17" s="492"/>
      <c r="CV17" s="492"/>
      <c r="CW17" s="492"/>
      <c r="CX17" s="492"/>
      <c r="CY17" s="492"/>
      <c r="CZ17" s="492"/>
      <c r="DA17" s="492"/>
      <c r="DB17" s="492"/>
      <c r="DC17" s="492"/>
      <c r="DD17" s="493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</row>
    <row r="18" spans="2:175" s="20" customFormat="1" ht="16.5" customHeight="1" thickBot="1" x14ac:dyDescent="0.3">
      <c r="B18" s="544"/>
      <c r="C18" s="545"/>
      <c r="D18" s="545"/>
      <c r="E18" s="545"/>
      <c r="F18" s="545"/>
      <c r="G18" s="545"/>
      <c r="H18" s="545"/>
      <c r="I18" s="545"/>
      <c r="J18" s="545"/>
      <c r="K18" s="545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514"/>
      <c r="Y18" s="514"/>
      <c r="Z18" s="514"/>
      <c r="AA18" s="514"/>
      <c r="AB18" s="514"/>
      <c r="AC18" s="514"/>
      <c r="AD18" s="514"/>
      <c r="AE18" s="514"/>
      <c r="AF18" s="514"/>
      <c r="AG18" s="514"/>
      <c r="AH18" s="514"/>
      <c r="AI18" s="514"/>
      <c r="AJ18" s="514"/>
      <c r="AK18" s="514"/>
      <c r="AL18" s="514"/>
      <c r="AM18" s="514"/>
      <c r="AN18" s="514"/>
      <c r="AO18" s="514"/>
      <c r="AP18" s="514"/>
      <c r="AQ18" s="514"/>
      <c r="AR18" s="514"/>
      <c r="AS18" s="514"/>
      <c r="AT18" s="514"/>
      <c r="AU18" s="514"/>
      <c r="AV18" s="514"/>
      <c r="AW18" s="514"/>
      <c r="AX18" s="514"/>
      <c r="AY18" s="514"/>
      <c r="AZ18" s="514"/>
      <c r="BA18" s="514"/>
      <c r="BB18" s="515"/>
      <c r="BE18" s="544"/>
      <c r="BF18" s="580" t="s">
        <v>672</v>
      </c>
      <c r="BG18" s="580"/>
      <c r="BH18" s="580"/>
      <c r="BI18" s="580"/>
      <c r="BJ18" s="580"/>
      <c r="BK18" s="580"/>
      <c r="BL18" s="580"/>
      <c r="BM18" s="580"/>
      <c r="BN18" s="581"/>
      <c r="BO18" s="581"/>
      <c r="BP18" s="571" t="s">
        <v>383</v>
      </c>
      <c r="BQ18" s="571"/>
      <c r="BR18" s="571"/>
      <c r="BS18" s="572"/>
      <c r="BT18" s="572"/>
      <c r="BU18" s="572"/>
      <c r="BV18" s="572"/>
      <c r="BW18" s="572"/>
      <c r="BX18" s="572"/>
      <c r="BY18" s="572"/>
      <c r="BZ18" s="571" t="s">
        <v>394</v>
      </c>
      <c r="CA18" s="571"/>
      <c r="CB18" s="571"/>
      <c r="CC18" s="572"/>
      <c r="CD18" s="572"/>
      <c r="CE18" s="572"/>
      <c r="CF18" s="572"/>
      <c r="CG18" s="572"/>
      <c r="CH18" s="572"/>
      <c r="CI18" s="572"/>
      <c r="CJ18" s="573" t="s">
        <v>563</v>
      </c>
      <c r="CK18" s="573"/>
      <c r="CL18" s="573"/>
      <c r="CM18" s="573"/>
      <c r="CN18" s="545"/>
      <c r="CO18" s="545"/>
      <c r="CP18" s="545"/>
      <c r="CQ18" s="545"/>
      <c r="CR18" s="545"/>
      <c r="CS18" s="545"/>
      <c r="CT18" s="545"/>
      <c r="CU18" s="545"/>
      <c r="CV18" s="545"/>
      <c r="CW18" s="545"/>
      <c r="CX18" s="545"/>
      <c r="CY18" s="545"/>
      <c r="CZ18" s="545"/>
      <c r="DA18" s="545"/>
      <c r="DB18" s="545"/>
      <c r="DC18" s="545"/>
      <c r="DD18" s="574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</row>
    <row r="19" spans="2:175" ht="15.75" customHeight="1" x14ac:dyDescent="0.25">
      <c r="B19" s="516" t="s">
        <v>461</v>
      </c>
      <c r="C19" s="517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8"/>
      <c r="AV19" s="518"/>
      <c r="AW19" s="518"/>
      <c r="AX19" s="518"/>
      <c r="AY19" s="518"/>
      <c r="AZ19" s="518"/>
      <c r="BA19" s="518"/>
      <c r="BB19" s="519"/>
      <c r="BD19" s="4"/>
      <c r="BE19" s="172" t="s">
        <v>702</v>
      </c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7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</row>
    <row r="20" spans="2:175" s="5" customFormat="1" ht="16.5" customHeight="1" x14ac:dyDescent="0.25">
      <c r="B20" s="168" t="s">
        <v>469</v>
      </c>
      <c r="C20" s="52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245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446"/>
      <c r="AP20" s="494" t="s">
        <v>470</v>
      </c>
      <c r="AQ20" s="494"/>
      <c r="AR20" s="494"/>
      <c r="AS20" s="494"/>
      <c r="AT20" s="494"/>
      <c r="AU20" s="494"/>
      <c r="AV20" s="494"/>
      <c r="AW20" s="494"/>
      <c r="AX20" s="494"/>
      <c r="AY20" s="504" t="str">
        <f>IF(R44=0,"",R44)</f>
        <v/>
      </c>
      <c r="AZ20" s="504"/>
      <c r="BA20" s="504"/>
      <c r="BB20" s="505"/>
      <c r="BE20" s="168" t="s">
        <v>673</v>
      </c>
      <c r="BF20" s="160"/>
      <c r="BG20" s="160"/>
      <c r="BH20" s="160"/>
      <c r="BI20" s="160"/>
      <c r="BJ20" s="160"/>
      <c r="BK20" s="160"/>
      <c r="BL20" s="160"/>
      <c r="BM20" s="160"/>
      <c r="BN20" s="160"/>
      <c r="BO20" s="245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446"/>
      <c r="CV20" s="455" t="s">
        <v>657</v>
      </c>
      <c r="CW20" s="455"/>
      <c r="CX20" s="455"/>
      <c r="CY20" s="455"/>
      <c r="CZ20" s="455"/>
      <c r="DA20" s="455"/>
      <c r="DB20" s="455"/>
      <c r="DC20" s="188"/>
      <c r="DD20" s="456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</row>
    <row r="21" spans="2:175" s="5" customFormat="1" ht="16.5" customHeight="1" x14ac:dyDescent="0.25">
      <c r="B21" s="532" t="s">
        <v>570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4"/>
      <c r="S21" s="479" t="s">
        <v>400</v>
      </c>
      <c r="T21" s="479"/>
      <c r="U21" s="479"/>
      <c r="V21" s="479" t="s">
        <v>401</v>
      </c>
      <c r="W21" s="479"/>
      <c r="X21" s="479"/>
      <c r="Y21" s="479" t="s">
        <v>402</v>
      </c>
      <c r="Z21" s="479"/>
      <c r="AA21" s="479"/>
      <c r="AB21" s="479" t="s">
        <v>403</v>
      </c>
      <c r="AC21" s="479"/>
      <c r="AD21" s="479"/>
      <c r="AE21" s="479" t="s">
        <v>404</v>
      </c>
      <c r="AF21" s="479"/>
      <c r="AG21" s="479"/>
      <c r="AH21" s="479" t="s">
        <v>405</v>
      </c>
      <c r="AI21" s="479"/>
      <c r="AJ21" s="479"/>
      <c r="AK21" s="479" t="s">
        <v>406</v>
      </c>
      <c r="AL21" s="479"/>
      <c r="AM21" s="479"/>
      <c r="AN21" s="479" t="s">
        <v>407</v>
      </c>
      <c r="AO21" s="479"/>
      <c r="AP21" s="479"/>
      <c r="AQ21" s="479" t="s">
        <v>408</v>
      </c>
      <c r="AR21" s="479"/>
      <c r="AS21" s="479"/>
      <c r="AT21" s="479" t="s">
        <v>411</v>
      </c>
      <c r="AU21" s="479"/>
      <c r="AV21" s="479"/>
      <c r="AW21" s="479" t="s">
        <v>409</v>
      </c>
      <c r="AX21" s="479"/>
      <c r="AY21" s="479"/>
      <c r="AZ21" s="479" t="s">
        <v>410</v>
      </c>
      <c r="BA21" s="479"/>
      <c r="BB21" s="538"/>
      <c r="BC21" s="17"/>
      <c r="BE21" s="560" t="s">
        <v>695</v>
      </c>
      <c r="BF21" s="561"/>
      <c r="BG21" s="561"/>
      <c r="BH21" s="561"/>
      <c r="BI21" s="561"/>
      <c r="BJ21" s="561"/>
      <c r="BK21" s="561"/>
      <c r="BL21" s="561"/>
      <c r="BM21" s="561"/>
      <c r="BN21" s="561"/>
      <c r="BO21" s="561"/>
      <c r="BP21" s="561"/>
      <c r="BQ21" s="561"/>
      <c r="BR21" s="561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24"/>
      <c r="CE21" s="562" t="s">
        <v>693</v>
      </c>
      <c r="CF21" s="561"/>
      <c r="CG21" s="561"/>
      <c r="CH21" s="561"/>
      <c r="CI21" s="561"/>
      <c r="CJ21" s="561"/>
      <c r="CK21" s="561"/>
      <c r="CL21" s="561"/>
      <c r="CM21" s="561"/>
      <c r="CN21" s="561"/>
      <c r="CO21" s="561"/>
      <c r="CP21" s="561"/>
      <c r="CQ21" s="561"/>
      <c r="CR21" s="561"/>
      <c r="CS21" s="561"/>
      <c r="CT21" s="561"/>
      <c r="CU21" s="561"/>
      <c r="CV21" s="561"/>
      <c r="CW21" s="561"/>
      <c r="CX21" s="561"/>
      <c r="CY21" s="561"/>
      <c r="CZ21" s="561"/>
      <c r="DA21" s="561"/>
      <c r="DB21" s="561"/>
      <c r="DC21" s="561"/>
      <c r="DD21" s="563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</row>
    <row r="22" spans="2:175" s="5" customFormat="1" ht="16.5" customHeight="1" x14ac:dyDescent="0.25">
      <c r="B22" s="535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7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5"/>
      <c r="AS22" s="495"/>
      <c r="AT22" s="495"/>
      <c r="AU22" s="495"/>
      <c r="AV22" s="495"/>
      <c r="AW22" s="495"/>
      <c r="AX22" s="495"/>
      <c r="AY22" s="495"/>
      <c r="AZ22" s="495"/>
      <c r="BA22" s="495"/>
      <c r="BB22" s="512"/>
      <c r="BC22" s="17"/>
      <c r="BE22" s="523" t="s">
        <v>689</v>
      </c>
      <c r="BF22" s="448"/>
      <c r="BG22" s="448"/>
      <c r="BH22" s="448"/>
      <c r="BI22" s="448"/>
      <c r="BJ22" s="448"/>
      <c r="BK22" s="448"/>
      <c r="BL22" s="575"/>
      <c r="BM22" s="575"/>
      <c r="BN22" s="575"/>
      <c r="BO22" s="160" t="s">
        <v>690</v>
      </c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559"/>
      <c r="CC22" s="559"/>
      <c r="CD22" s="559"/>
      <c r="CE22" s="448" t="s">
        <v>689</v>
      </c>
      <c r="CF22" s="448"/>
      <c r="CG22" s="448"/>
      <c r="CH22" s="448"/>
      <c r="CI22" s="448"/>
      <c r="CJ22" s="448"/>
      <c r="CK22" s="448"/>
      <c r="CL22" s="575"/>
      <c r="CM22" s="575"/>
      <c r="CN22" s="575"/>
      <c r="CO22" s="160" t="s">
        <v>690</v>
      </c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559"/>
      <c r="DC22" s="559"/>
      <c r="DD22" s="57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</row>
    <row r="23" spans="2:175" s="21" customFormat="1" ht="16.5" customHeight="1" x14ac:dyDescent="0.25">
      <c r="B23" s="523" t="s">
        <v>471</v>
      </c>
      <c r="C23" s="524"/>
      <c r="D23" s="448"/>
      <c r="E23" s="448"/>
      <c r="F23" s="448"/>
      <c r="G23" s="448" t="s">
        <v>582</v>
      </c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48"/>
      <c r="AX23" s="448"/>
      <c r="AY23" s="448"/>
      <c r="AZ23" s="448"/>
      <c r="BA23" s="448"/>
      <c r="BB23" s="525"/>
      <c r="BC23" s="38"/>
      <c r="BE23" s="564" t="s">
        <v>721</v>
      </c>
      <c r="BF23" s="565"/>
      <c r="BG23" s="565"/>
      <c r="BH23" s="565"/>
      <c r="BI23" s="565"/>
      <c r="BJ23" s="565"/>
      <c r="BK23" s="565"/>
      <c r="BL23" s="520"/>
      <c r="BM23" s="566"/>
      <c r="BN23" s="566"/>
      <c r="BO23" s="566"/>
      <c r="BP23" s="566"/>
      <c r="BQ23" s="566"/>
      <c r="BR23" s="566"/>
      <c r="BS23" s="566"/>
      <c r="BT23" s="566"/>
      <c r="BU23" s="566"/>
      <c r="BV23" s="566"/>
      <c r="BW23" s="566"/>
      <c r="BX23" s="566"/>
      <c r="BY23" s="566"/>
      <c r="BZ23" s="566"/>
      <c r="CA23" s="566"/>
      <c r="CB23" s="566"/>
      <c r="CC23" s="566"/>
      <c r="CD23" s="567" t="s">
        <v>692</v>
      </c>
      <c r="CE23" s="565"/>
      <c r="CF23" s="565"/>
      <c r="CG23" s="565"/>
      <c r="CH23" s="565"/>
      <c r="CI23" s="565"/>
      <c r="CJ23" s="576" t="str">
        <f>IF(BM23="","",LOOKUP(BM23,TipoDeTerreno,AO50:AO64))</f>
        <v/>
      </c>
      <c r="CK23" s="576"/>
      <c r="CL23" s="576"/>
      <c r="CM23" s="448" t="s">
        <v>691</v>
      </c>
      <c r="CN23" s="448"/>
      <c r="CO23" s="448"/>
      <c r="CP23" s="546" t="str">
        <f>IF(AT50=2,AU50,IF(BM23="","",1/LN(15.25/CJ23)))</f>
        <v/>
      </c>
      <c r="CQ23" s="546"/>
      <c r="CR23" s="546"/>
      <c r="CS23" s="448" t="s">
        <v>698</v>
      </c>
      <c r="CT23" s="448"/>
      <c r="CU23" s="448"/>
      <c r="CV23" s="448"/>
      <c r="CW23" s="448"/>
      <c r="CX23" s="448"/>
      <c r="CY23" s="448"/>
      <c r="CZ23" s="448"/>
      <c r="DA23" s="449" t="str">
        <f>IF(SUM(AC48:AE51)=0,"",SUM(AC48:AE51))</f>
        <v/>
      </c>
      <c r="DB23" s="450"/>
      <c r="DC23" s="450"/>
      <c r="DD23" s="451"/>
      <c r="DE23" s="38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</row>
    <row r="24" spans="2:175" s="21" customFormat="1" ht="16.5" customHeight="1" x14ac:dyDescent="0.25">
      <c r="B24" s="523"/>
      <c r="C24" s="524"/>
      <c r="D24" s="448"/>
      <c r="E24" s="448"/>
      <c r="F24" s="448"/>
      <c r="G24" s="447">
        <v>4.1666666666666664E-2</v>
      </c>
      <c r="H24" s="448"/>
      <c r="I24" s="447">
        <v>8.3333333333333301E-2</v>
      </c>
      <c r="J24" s="448"/>
      <c r="K24" s="447">
        <v>0.125</v>
      </c>
      <c r="L24" s="448"/>
      <c r="M24" s="447">
        <v>0.16666666666666699</v>
      </c>
      <c r="N24" s="448"/>
      <c r="O24" s="447">
        <v>0.20833333333333301</v>
      </c>
      <c r="P24" s="448"/>
      <c r="Q24" s="447">
        <v>0.25</v>
      </c>
      <c r="R24" s="448"/>
      <c r="S24" s="447">
        <v>0.29166666666666702</v>
      </c>
      <c r="T24" s="448"/>
      <c r="U24" s="447">
        <v>0.33333333333333298</v>
      </c>
      <c r="V24" s="448"/>
      <c r="W24" s="447">
        <v>0.375</v>
      </c>
      <c r="X24" s="448"/>
      <c r="Y24" s="447">
        <v>0.41666666666666702</v>
      </c>
      <c r="Z24" s="448"/>
      <c r="AA24" s="447">
        <v>0.45833333333333298</v>
      </c>
      <c r="AB24" s="448"/>
      <c r="AC24" s="447">
        <v>0.5</v>
      </c>
      <c r="AD24" s="448"/>
      <c r="AE24" s="447">
        <v>0.54166666666666696</v>
      </c>
      <c r="AF24" s="448"/>
      <c r="AG24" s="447">
        <v>0.58333333333333304</v>
      </c>
      <c r="AH24" s="448"/>
      <c r="AI24" s="447">
        <v>0.625</v>
      </c>
      <c r="AJ24" s="448"/>
      <c r="AK24" s="447">
        <v>0.66666666666666696</v>
      </c>
      <c r="AL24" s="448"/>
      <c r="AM24" s="447">
        <v>0.70833333333333304</v>
      </c>
      <c r="AN24" s="448"/>
      <c r="AO24" s="447">
        <v>0.75</v>
      </c>
      <c r="AP24" s="448"/>
      <c r="AQ24" s="447">
        <v>0.79166666666666696</v>
      </c>
      <c r="AR24" s="448"/>
      <c r="AS24" s="447">
        <v>0.83333333333333304</v>
      </c>
      <c r="AT24" s="448"/>
      <c r="AU24" s="447">
        <v>0.875</v>
      </c>
      <c r="AV24" s="448"/>
      <c r="AW24" s="447">
        <v>0.91666666666666696</v>
      </c>
      <c r="AX24" s="448"/>
      <c r="AY24" s="447">
        <v>0.95833333333333304</v>
      </c>
      <c r="AZ24" s="448"/>
      <c r="BA24" s="521" t="s">
        <v>581</v>
      </c>
      <c r="BB24" s="522"/>
      <c r="BE24" s="552" t="s">
        <v>722</v>
      </c>
      <c r="BF24" s="553"/>
      <c r="BG24" s="553"/>
      <c r="BH24" s="553"/>
      <c r="BI24" s="553"/>
      <c r="BJ24" s="553"/>
      <c r="BK24" s="553"/>
      <c r="BL24" s="553"/>
      <c r="BM24" s="553"/>
      <c r="BN24" s="553"/>
      <c r="BO24" s="554"/>
      <c r="BP24" s="555"/>
      <c r="BQ24" s="555"/>
      <c r="BR24" s="555"/>
      <c r="BS24" s="556" t="s">
        <v>694</v>
      </c>
      <c r="BT24" s="553"/>
      <c r="BU24" s="553"/>
      <c r="BV24" s="553"/>
      <c r="BW24" s="553"/>
      <c r="BX24" s="553"/>
      <c r="BY24" s="553"/>
      <c r="BZ24" s="553"/>
      <c r="CA24" s="554"/>
      <c r="CB24" s="557" t="str">
        <f>IF(BP24="","",IF(AT50=2,CB22*(BP24/BL22)^CP23,CB22*(LN(BP24/CJ23)/LN(BL22/CJ23))))</f>
        <v/>
      </c>
      <c r="CC24" s="557"/>
      <c r="CD24" s="557"/>
      <c r="CE24" s="556" t="s">
        <v>696</v>
      </c>
      <c r="CF24" s="553"/>
      <c r="CG24" s="553"/>
      <c r="CH24" s="553"/>
      <c r="CI24" s="553"/>
      <c r="CJ24" s="553"/>
      <c r="CK24" s="553"/>
      <c r="CL24" s="553"/>
      <c r="CM24" s="554"/>
      <c r="CN24" s="558"/>
      <c r="CO24" s="558"/>
      <c r="CP24" s="558"/>
      <c r="CQ24" s="558"/>
      <c r="CR24" s="558"/>
      <c r="CS24" s="184" t="s">
        <v>697</v>
      </c>
      <c r="CT24" s="184"/>
      <c r="CU24" s="184"/>
      <c r="CV24" s="184"/>
      <c r="CW24" s="184"/>
      <c r="CX24" s="184"/>
      <c r="CY24" s="184"/>
      <c r="CZ24" s="184"/>
      <c r="DA24" s="568" t="str">
        <f>IF(CN24="","",CN24/DA23)</f>
        <v/>
      </c>
      <c r="DB24" s="569"/>
      <c r="DC24" s="569"/>
      <c r="DD24" s="570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</row>
    <row r="25" spans="2:175" s="21" customFormat="1" ht="15" customHeight="1" x14ac:dyDescent="0.25">
      <c r="B25" s="168" t="s">
        <v>400</v>
      </c>
      <c r="C25" s="520"/>
      <c r="D25" s="160"/>
      <c r="E25" s="160"/>
      <c r="F25" s="160"/>
      <c r="G25" s="480" t="str">
        <f>IF($S$22="","",$S$22*(C67/$AY67))</f>
        <v/>
      </c>
      <c r="H25" s="480"/>
      <c r="I25" s="480" t="str">
        <f>IF($S$22="","",$S$22*(E67/$AY67))</f>
        <v/>
      </c>
      <c r="J25" s="480"/>
      <c r="K25" s="480" t="str">
        <f>IF($S$22="","",$S$22*(G67/$AY67))</f>
        <v/>
      </c>
      <c r="L25" s="480"/>
      <c r="M25" s="480" t="str">
        <f>IF($S$22="","",$S$22*(I67/$AY67))</f>
        <v/>
      </c>
      <c r="N25" s="480"/>
      <c r="O25" s="480" t="str">
        <f>IF($S$22="","",$S$22*(K67/$AY67))</f>
        <v/>
      </c>
      <c r="P25" s="480"/>
      <c r="Q25" s="480" t="str">
        <f>IF($S$22="","",$S$22*(M67/$AY67))</f>
        <v/>
      </c>
      <c r="R25" s="480"/>
      <c r="S25" s="480" t="str">
        <f>IF($S$22="","",$S$22*(O67/$AY67))</f>
        <v/>
      </c>
      <c r="T25" s="480"/>
      <c r="U25" s="480" t="str">
        <f>IF($S$22="","",$S$22*(Q67/$AY67))</f>
        <v/>
      </c>
      <c r="V25" s="480"/>
      <c r="W25" s="480" t="str">
        <f>IF($S$22="","",$S$22*(S67/$AY67))</f>
        <v/>
      </c>
      <c r="X25" s="480"/>
      <c r="Y25" s="480" t="str">
        <f>IF($S$22="","",$S$22*(U67/$AY67))</f>
        <v/>
      </c>
      <c r="Z25" s="480"/>
      <c r="AA25" s="480" t="str">
        <f>IF($S$22="","",$S$22*(W67/$AY67))</f>
        <v/>
      </c>
      <c r="AB25" s="480"/>
      <c r="AC25" s="480" t="str">
        <f>IF($S$22="","",$S$22*(Y67/$AY67))</f>
        <v/>
      </c>
      <c r="AD25" s="480"/>
      <c r="AE25" s="480" t="str">
        <f>IF($S$22="","",$S$22*(AA67/$AY67))</f>
        <v/>
      </c>
      <c r="AF25" s="480"/>
      <c r="AG25" s="480" t="str">
        <f>IF($S$22="","",$S$22*(AC67/$AY67))</f>
        <v/>
      </c>
      <c r="AH25" s="480"/>
      <c r="AI25" s="480" t="str">
        <f>IF($S$22="","",$S$22*(AE67/$AY67))</f>
        <v/>
      </c>
      <c r="AJ25" s="480"/>
      <c r="AK25" s="480" t="str">
        <f>IF($S$22="","",$S$22*(AG67/$AY67))</f>
        <v/>
      </c>
      <c r="AL25" s="480"/>
      <c r="AM25" s="480" t="str">
        <f>IF($S$22="","",$S$22*(AI67/$AY67))</f>
        <v/>
      </c>
      <c r="AN25" s="480"/>
      <c r="AO25" s="480" t="str">
        <f>IF($S$22="","",$S$22*(AK67/$AY67))</f>
        <v/>
      </c>
      <c r="AP25" s="480"/>
      <c r="AQ25" s="480" t="str">
        <f>IF($S$22="","",$S$22*(AM67/$AY67))</f>
        <v/>
      </c>
      <c r="AR25" s="480"/>
      <c r="AS25" s="480" t="str">
        <f>IF($S$22="","",$S$22*(AO67/$AY67))</f>
        <v/>
      </c>
      <c r="AT25" s="480"/>
      <c r="AU25" s="480" t="str">
        <f>IF($S$22="","",$S$22*(AQ67/$AY67))</f>
        <v/>
      </c>
      <c r="AV25" s="480"/>
      <c r="AW25" s="480" t="str">
        <f>IF($S$22="","",$S$22*(AS67/$AY67))</f>
        <v/>
      </c>
      <c r="AX25" s="480"/>
      <c r="AY25" s="480" t="str">
        <f>IF($S$22="","",$S$22*(AU67/$AY67))</f>
        <v/>
      </c>
      <c r="AZ25" s="480"/>
      <c r="BA25" s="480" t="str">
        <f>IF($S$22="","",$S$22*(AW67/$AY67))</f>
        <v/>
      </c>
      <c r="BB25" s="481"/>
      <c r="BC25" s="22"/>
      <c r="BE25" s="452" t="s">
        <v>699</v>
      </c>
      <c r="BF25" s="453"/>
      <c r="BG25" s="453"/>
      <c r="BH25" s="453"/>
      <c r="BI25" s="453"/>
      <c r="BJ25" s="453"/>
      <c r="BK25" s="453"/>
      <c r="BL25" s="453"/>
      <c r="BM25" s="453"/>
      <c r="BN25" s="453"/>
      <c r="BO25" s="453"/>
      <c r="BP25" s="453"/>
      <c r="BQ25" s="453"/>
      <c r="BR25" s="453"/>
      <c r="BS25" s="453"/>
      <c r="BT25" s="453"/>
      <c r="BU25" s="453"/>
      <c r="BV25" s="453"/>
      <c r="BW25" s="453"/>
      <c r="BX25" s="453"/>
      <c r="BY25" s="453"/>
      <c r="BZ25" s="453"/>
      <c r="CA25" s="453"/>
      <c r="CB25" s="453"/>
      <c r="CC25" s="453"/>
      <c r="CD25" s="453"/>
      <c r="CE25" s="453"/>
      <c r="CF25" s="453"/>
      <c r="CG25" s="453"/>
      <c r="CH25" s="453"/>
      <c r="CI25" s="453"/>
      <c r="CJ25" s="453"/>
      <c r="CK25" s="453"/>
      <c r="CL25" s="453"/>
      <c r="CM25" s="453"/>
      <c r="CN25" s="453"/>
      <c r="CO25" s="453"/>
      <c r="CP25" s="453"/>
      <c r="CQ25" s="453"/>
      <c r="CR25" s="453"/>
      <c r="CS25" s="453"/>
      <c r="CT25" s="453"/>
      <c r="CU25" s="453"/>
      <c r="CV25" s="453"/>
      <c r="CW25" s="453"/>
      <c r="CX25" s="453"/>
      <c r="CY25" s="453"/>
      <c r="CZ25" s="453"/>
      <c r="DA25" s="453"/>
      <c r="DB25" s="453"/>
      <c r="DC25" s="453"/>
      <c r="DD25" s="454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</row>
    <row r="26" spans="2:175" s="21" customFormat="1" ht="15" customHeight="1" x14ac:dyDescent="0.25">
      <c r="B26" s="168" t="s">
        <v>401</v>
      </c>
      <c r="C26" s="520"/>
      <c r="D26" s="160"/>
      <c r="E26" s="160"/>
      <c r="F26" s="160"/>
      <c r="G26" s="480" t="str">
        <f>IF($V$22="","",$V$22*(C68/$AY68))</f>
        <v/>
      </c>
      <c r="H26" s="480"/>
      <c r="I26" s="480" t="str">
        <f>IF($V$22="","",$V$22*(E68/$AY68))</f>
        <v/>
      </c>
      <c r="J26" s="480"/>
      <c r="K26" s="480" t="str">
        <f>IF($V$22="","",$V$22*(G68/$AY68))</f>
        <v/>
      </c>
      <c r="L26" s="480"/>
      <c r="M26" s="480" t="str">
        <f>IF($V$22="","",$V$22*(I68/$AY68))</f>
        <v/>
      </c>
      <c r="N26" s="480"/>
      <c r="O26" s="480" t="str">
        <f>IF($V$22="","",$V$22*(K68/$AY68))</f>
        <v/>
      </c>
      <c r="P26" s="480"/>
      <c r="Q26" s="480" t="str">
        <f>IF($V$22="","",$V$22*(M68/$AY68))</f>
        <v/>
      </c>
      <c r="R26" s="480"/>
      <c r="S26" s="480" t="str">
        <f>IF($V$22="","",$V$22*(O68/$AY68))</f>
        <v/>
      </c>
      <c r="T26" s="480"/>
      <c r="U26" s="480" t="str">
        <f>IF($V$22="","",$V$22*(Q68/$AY68))</f>
        <v/>
      </c>
      <c r="V26" s="480"/>
      <c r="W26" s="480" t="str">
        <f>IF($V$22="","",$V$22*(S68/$AY68))</f>
        <v/>
      </c>
      <c r="X26" s="480"/>
      <c r="Y26" s="480" t="str">
        <f>IF($V$22="","",$V$22*(U68/$AY68))</f>
        <v/>
      </c>
      <c r="Z26" s="480"/>
      <c r="AA26" s="480" t="str">
        <f>IF($V$22="","",$V$22*(W68/$AY68))</f>
        <v/>
      </c>
      <c r="AB26" s="480"/>
      <c r="AC26" s="480" t="str">
        <f>IF($V$22="","",$V$22*(Y68/$AY68))</f>
        <v/>
      </c>
      <c r="AD26" s="480"/>
      <c r="AE26" s="480" t="str">
        <f>IF($V$22="","",$V$22*(AA68/$AY68))</f>
        <v/>
      </c>
      <c r="AF26" s="480"/>
      <c r="AG26" s="480" t="str">
        <f>IF($V$22="","",$V$22*(AC68/$AY68))</f>
        <v/>
      </c>
      <c r="AH26" s="480"/>
      <c r="AI26" s="480" t="str">
        <f>IF($V$22="","",$V$22*(AE68/$AY68))</f>
        <v/>
      </c>
      <c r="AJ26" s="480"/>
      <c r="AK26" s="480" t="str">
        <f>IF($V$22="","",$V$22*(AG68/$AY68))</f>
        <v/>
      </c>
      <c r="AL26" s="480"/>
      <c r="AM26" s="480" t="str">
        <f>IF($V$22="","",$V$22*(AI68/$AY68))</f>
        <v/>
      </c>
      <c r="AN26" s="480"/>
      <c r="AO26" s="480" t="str">
        <f>IF($V$22="","",$V$22*(AK68/$AY68))</f>
        <v/>
      </c>
      <c r="AP26" s="480"/>
      <c r="AQ26" s="480" t="str">
        <f>IF($V$22="","",$V$22*(AM68/$AY68))</f>
        <v/>
      </c>
      <c r="AR26" s="480"/>
      <c r="AS26" s="480" t="str">
        <f>IF($V$22="","",$V$22*(AO68/$AY68))</f>
        <v/>
      </c>
      <c r="AT26" s="480"/>
      <c r="AU26" s="480" t="str">
        <f>IF($V$22="","",$V$22*(AQ68/$AY68))</f>
        <v/>
      </c>
      <c r="AV26" s="480"/>
      <c r="AW26" s="480" t="str">
        <f>IF($V$22="","",$V$22*(AS68/$AY68))</f>
        <v/>
      </c>
      <c r="AX26" s="480"/>
      <c r="AY26" s="480" t="str">
        <f>IF($V$22="","",$V$22*(AU68/$AY68))</f>
        <v/>
      </c>
      <c r="AZ26" s="480"/>
      <c r="BA26" s="480" t="str">
        <f>IF($V$22="","",$V$22*(AW68/$AY68))</f>
        <v/>
      </c>
      <c r="BB26" s="481"/>
      <c r="BC26" s="22"/>
      <c r="BE26" s="461"/>
      <c r="BF26" s="462"/>
      <c r="BG26" s="462"/>
      <c r="BH26" s="462"/>
      <c r="BI26" s="462"/>
      <c r="BJ26" s="462"/>
      <c r="BK26" s="462"/>
      <c r="BL26" s="462"/>
      <c r="BM26" s="462"/>
      <c r="BN26" s="462"/>
      <c r="BO26" s="462"/>
      <c r="BP26" s="462"/>
      <c r="BQ26" s="462"/>
      <c r="BR26" s="462"/>
      <c r="BS26" s="462"/>
      <c r="BT26" s="462"/>
      <c r="BU26" s="462"/>
      <c r="BV26" s="462"/>
      <c r="BW26" s="462"/>
      <c r="BX26" s="462"/>
      <c r="BY26" s="462"/>
      <c r="BZ26" s="462"/>
      <c r="CA26" s="462"/>
      <c r="CB26" s="462"/>
      <c r="CC26" s="462"/>
      <c r="CD26" s="462"/>
      <c r="CE26" s="462"/>
      <c r="CF26" s="462"/>
      <c r="CG26" s="462"/>
      <c r="CH26" s="462"/>
      <c r="CI26" s="462"/>
      <c r="CJ26" s="462"/>
      <c r="CK26" s="462"/>
      <c r="CL26" s="462"/>
      <c r="CM26" s="462"/>
      <c r="CN26" s="462"/>
      <c r="CO26" s="462"/>
      <c r="CP26" s="462"/>
      <c r="CQ26" s="462"/>
      <c r="CR26" s="462"/>
      <c r="CS26" s="462"/>
      <c r="CT26" s="462"/>
      <c r="CU26" s="462"/>
      <c r="CV26" s="462"/>
      <c r="CW26" s="462"/>
      <c r="CX26" s="462"/>
      <c r="CY26" s="462"/>
      <c r="CZ26" s="462"/>
      <c r="DA26" s="462"/>
      <c r="DB26" s="462"/>
      <c r="DC26" s="462"/>
      <c r="DD26" s="463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</row>
    <row r="27" spans="2:175" s="21" customFormat="1" ht="15" customHeight="1" x14ac:dyDescent="0.25">
      <c r="B27" s="168" t="s">
        <v>402</v>
      </c>
      <c r="C27" s="520"/>
      <c r="D27" s="160"/>
      <c r="E27" s="160"/>
      <c r="F27" s="160"/>
      <c r="G27" s="480" t="str">
        <f>IF($Y$22="","",$Y$22*(C69/$AY69))</f>
        <v/>
      </c>
      <c r="H27" s="480"/>
      <c r="I27" s="480" t="str">
        <f>IF($Y$22="","",$Y$22*(E69/$AY69))</f>
        <v/>
      </c>
      <c r="J27" s="480"/>
      <c r="K27" s="480" t="str">
        <f>IF($Y$22="","",$Y$22*(G69/$AY69))</f>
        <v/>
      </c>
      <c r="L27" s="480"/>
      <c r="M27" s="480" t="str">
        <f>IF($Y$22="","",$Y$22*(I69/$AY69))</f>
        <v/>
      </c>
      <c r="N27" s="480"/>
      <c r="O27" s="480" t="str">
        <f>IF($Y$22="","",$Y$22*(K69/$AY69))</f>
        <v/>
      </c>
      <c r="P27" s="480"/>
      <c r="Q27" s="480" t="str">
        <f>IF($Y$22="","",$Y$22*(M69/$AY69))</f>
        <v/>
      </c>
      <c r="R27" s="480"/>
      <c r="S27" s="480" t="str">
        <f>IF($Y$22="","",$Y$22*(O69/$AY69))</f>
        <v/>
      </c>
      <c r="T27" s="480"/>
      <c r="U27" s="480" t="str">
        <f>IF($Y$22="","",$Y$22*(Q69/$AY69))</f>
        <v/>
      </c>
      <c r="V27" s="480"/>
      <c r="W27" s="480" t="str">
        <f>IF($Y$22="","",$Y$22*(S69/$AY69))</f>
        <v/>
      </c>
      <c r="X27" s="480"/>
      <c r="Y27" s="480" t="str">
        <f>IF($Y$22="","",$Y$22*(U69/$AY69))</f>
        <v/>
      </c>
      <c r="Z27" s="480"/>
      <c r="AA27" s="480" t="str">
        <f>IF($Y$22="","",$Y$22*(W69/$AY69))</f>
        <v/>
      </c>
      <c r="AB27" s="480"/>
      <c r="AC27" s="480" t="str">
        <f>IF($Y$22="","",$Y$22*(Y69/$AY69))</f>
        <v/>
      </c>
      <c r="AD27" s="480"/>
      <c r="AE27" s="480" t="str">
        <f>IF($Y$22="","",$Y$22*(AA69/$AY69))</f>
        <v/>
      </c>
      <c r="AF27" s="480"/>
      <c r="AG27" s="480" t="str">
        <f>IF($Y$22="","",$Y$22*(AC69/$AY69))</f>
        <v/>
      </c>
      <c r="AH27" s="480"/>
      <c r="AI27" s="480" t="str">
        <f>IF($Y$22="","",$Y$22*(AE69/$AY69))</f>
        <v/>
      </c>
      <c r="AJ27" s="480"/>
      <c r="AK27" s="480" t="str">
        <f>IF($Y$22="","",$Y$22*(AG69/$AY69))</f>
        <v/>
      </c>
      <c r="AL27" s="480"/>
      <c r="AM27" s="480" t="str">
        <f>IF($Y$22="","",$Y$22*(AI69/$AY69))</f>
        <v/>
      </c>
      <c r="AN27" s="480"/>
      <c r="AO27" s="480" t="str">
        <f>IF($Y$22="","",$Y$22*(AK69/$AY69))</f>
        <v/>
      </c>
      <c r="AP27" s="480"/>
      <c r="AQ27" s="480" t="str">
        <f>IF($Y$22="","",$Y$22*(AM69/$AY69))</f>
        <v/>
      </c>
      <c r="AR27" s="480"/>
      <c r="AS27" s="480" t="str">
        <f>IF($Y$22="","",$Y$22*(AO69/$AY69))</f>
        <v/>
      </c>
      <c r="AT27" s="480"/>
      <c r="AU27" s="480" t="str">
        <f>IF($Y$22="","",$Y$22*(AQ69/$AY69))</f>
        <v/>
      </c>
      <c r="AV27" s="480"/>
      <c r="AW27" s="480" t="str">
        <f>IF($Y$22="","",$Y$22*(AS69/$AY69))</f>
        <v/>
      </c>
      <c r="AX27" s="480"/>
      <c r="AY27" s="480" t="str">
        <f>IF($Y$22="","",$Y$22*(AU69/$AY69))</f>
        <v/>
      </c>
      <c r="AZ27" s="480"/>
      <c r="BA27" s="480" t="str">
        <f>IF($Y$22="","",$Y$22*(AW69/$AY69))</f>
        <v/>
      </c>
      <c r="BB27" s="481"/>
      <c r="BC27" s="22"/>
      <c r="BE27" s="464"/>
      <c r="BF27" s="465"/>
      <c r="BG27" s="465"/>
      <c r="BH27" s="465"/>
      <c r="BI27" s="465"/>
      <c r="BJ27" s="465"/>
      <c r="BK27" s="465"/>
      <c r="BL27" s="465"/>
      <c r="BM27" s="465"/>
      <c r="BN27" s="465"/>
      <c r="BO27" s="465"/>
      <c r="BP27" s="465"/>
      <c r="BQ27" s="465"/>
      <c r="BR27" s="465"/>
      <c r="BS27" s="465"/>
      <c r="BT27" s="465"/>
      <c r="BU27" s="465"/>
      <c r="BV27" s="465"/>
      <c r="BW27" s="465"/>
      <c r="BX27" s="465"/>
      <c r="BY27" s="465"/>
      <c r="BZ27" s="465"/>
      <c r="CA27" s="465"/>
      <c r="CB27" s="465"/>
      <c r="CC27" s="465"/>
      <c r="CD27" s="465"/>
      <c r="CE27" s="465"/>
      <c r="CF27" s="465"/>
      <c r="CG27" s="465"/>
      <c r="CH27" s="465"/>
      <c r="CI27" s="465"/>
      <c r="CJ27" s="465"/>
      <c r="CK27" s="465"/>
      <c r="CL27" s="465"/>
      <c r="CM27" s="465"/>
      <c r="CN27" s="465"/>
      <c r="CO27" s="465"/>
      <c r="CP27" s="465"/>
      <c r="CQ27" s="465"/>
      <c r="CR27" s="465"/>
      <c r="CS27" s="465"/>
      <c r="CT27" s="465"/>
      <c r="CU27" s="465"/>
      <c r="CV27" s="465"/>
      <c r="CW27" s="465"/>
      <c r="CX27" s="465"/>
      <c r="CY27" s="465"/>
      <c r="CZ27" s="465"/>
      <c r="DA27" s="465"/>
      <c r="DB27" s="465"/>
      <c r="DC27" s="465"/>
      <c r="DD27" s="466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</row>
    <row r="28" spans="2:175" s="21" customFormat="1" ht="15" customHeight="1" x14ac:dyDescent="0.25">
      <c r="B28" s="168" t="s">
        <v>403</v>
      </c>
      <c r="C28" s="520"/>
      <c r="D28" s="160"/>
      <c r="E28" s="160"/>
      <c r="F28" s="160"/>
      <c r="G28" s="480" t="str">
        <f>IF($AB$22="","",$AB$22*(C70/$AY70))</f>
        <v/>
      </c>
      <c r="H28" s="480"/>
      <c r="I28" s="480" t="str">
        <f>IF($AB$22="","",$AB$22*(E70/$AY70))</f>
        <v/>
      </c>
      <c r="J28" s="480"/>
      <c r="K28" s="480" t="str">
        <f>IF($AB$22="","",$AB$22*(G70/$AY70))</f>
        <v/>
      </c>
      <c r="L28" s="480"/>
      <c r="M28" s="480" t="str">
        <f>IF($AB$22="","",$AB$22*(I70/$AY70))</f>
        <v/>
      </c>
      <c r="N28" s="480"/>
      <c r="O28" s="480" t="str">
        <f>IF($AB$22="","",$AB$22*(K70/$AY70))</f>
        <v/>
      </c>
      <c r="P28" s="480"/>
      <c r="Q28" s="480" t="str">
        <f>IF($AB$22="","",$AB$22*(M70/$AY70))</f>
        <v/>
      </c>
      <c r="R28" s="480"/>
      <c r="S28" s="480" t="str">
        <f>IF($AB$22="","",$AB$22*(O70/$AY70))</f>
        <v/>
      </c>
      <c r="T28" s="480"/>
      <c r="U28" s="480" t="str">
        <f>IF($AB$22="","",$AB$22*(Q70/$AY70))</f>
        <v/>
      </c>
      <c r="V28" s="480"/>
      <c r="W28" s="480" t="str">
        <f>IF($AB$22="","",$AB$22*(S70/$AY70))</f>
        <v/>
      </c>
      <c r="X28" s="480"/>
      <c r="Y28" s="480" t="str">
        <f>IF($AB$22="","",$AB$22*(U70/$AY70))</f>
        <v/>
      </c>
      <c r="Z28" s="480"/>
      <c r="AA28" s="480" t="str">
        <f>IF($AB$22="","",$AB$22*(W70/$AY70))</f>
        <v/>
      </c>
      <c r="AB28" s="480"/>
      <c r="AC28" s="480" t="str">
        <f>IF($AB$22="","",$AB$22*(Y70/$AY70))</f>
        <v/>
      </c>
      <c r="AD28" s="480"/>
      <c r="AE28" s="480" t="str">
        <f>IF($AB$22="","",$AB$22*(AA70/$AY70))</f>
        <v/>
      </c>
      <c r="AF28" s="480"/>
      <c r="AG28" s="480" t="str">
        <f>IF($AB$22="","",$AB$22*(AC70/$AY70))</f>
        <v/>
      </c>
      <c r="AH28" s="480"/>
      <c r="AI28" s="480" t="str">
        <f>IF($AB$22="","",$AB$22*(AE70/$AY70))</f>
        <v/>
      </c>
      <c r="AJ28" s="480"/>
      <c r="AK28" s="480" t="str">
        <f>IF($AB$22="","",$AB$22*(AG70/$AY70))</f>
        <v/>
      </c>
      <c r="AL28" s="480"/>
      <c r="AM28" s="480" t="str">
        <f>IF($AB$22="","",$AB$22*(AI70/$AY70))</f>
        <v/>
      </c>
      <c r="AN28" s="480"/>
      <c r="AO28" s="480" t="str">
        <f>IF($AB$22="","",$AB$22*(AK70/$AY70))</f>
        <v/>
      </c>
      <c r="AP28" s="480"/>
      <c r="AQ28" s="480" t="str">
        <f>IF($AB$22="","",$AB$22*(AM70/$AY70))</f>
        <v/>
      </c>
      <c r="AR28" s="480"/>
      <c r="AS28" s="480" t="str">
        <f>IF($AB$22="","",$AB$22*(AO70/$AY70))</f>
        <v/>
      </c>
      <c r="AT28" s="480"/>
      <c r="AU28" s="480" t="str">
        <f>IF($AB$22="","",$AB$22*(AQ70/$AY70))</f>
        <v/>
      </c>
      <c r="AV28" s="480"/>
      <c r="AW28" s="480" t="str">
        <f>IF($AB$22="","",$AB$22*(AS70/$AY70))</f>
        <v/>
      </c>
      <c r="AX28" s="480"/>
      <c r="AY28" s="480" t="str">
        <f>IF($AB$22="","",$AB$22*(AU70/$AY70))</f>
        <v/>
      </c>
      <c r="AZ28" s="480"/>
      <c r="BA28" s="480" t="str">
        <f>IF($AB$22="","",$AB$22*(AW70/$AY70))</f>
        <v/>
      </c>
      <c r="BB28" s="481"/>
      <c r="BC28" s="22"/>
      <c r="BE28" s="464"/>
      <c r="BF28" s="465"/>
      <c r="BG28" s="465"/>
      <c r="BH28" s="465"/>
      <c r="BI28" s="465"/>
      <c r="BJ28" s="465"/>
      <c r="BK28" s="465"/>
      <c r="BL28" s="465"/>
      <c r="BM28" s="465"/>
      <c r="BN28" s="465"/>
      <c r="BO28" s="465"/>
      <c r="BP28" s="465"/>
      <c r="BQ28" s="465"/>
      <c r="BR28" s="465"/>
      <c r="BS28" s="465"/>
      <c r="BT28" s="465"/>
      <c r="BU28" s="465"/>
      <c r="BV28" s="465"/>
      <c r="BW28" s="465"/>
      <c r="BX28" s="465"/>
      <c r="BY28" s="465"/>
      <c r="BZ28" s="465"/>
      <c r="CA28" s="465"/>
      <c r="CB28" s="465"/>
      <c r="CC28" s="465"/>
      <c r="CD28" s="465"/>
      <c r="CE28" s="465"/>
      <c r="CF28" s="465"/>
      <c r="CG28" s="465"/>
      <c r="CH28" s="465"/>
      <c r="CI28" s="465"/>
      <c r="CJ28" s="465"/>
      <c r="CK28" s="465"/>
      <c r="CL28" s="465"/>
      <c r="CM28" s="465"/>
      <c r="CN28" s="465"/>
      <c r="CO28" s="465"/>
      <c r="CP28" s="465"/>
      <c r="CQ28" s="465"/>
      <c r="CR28" s="465"/>
      <c r="CS28" s="465"/>
      <c r="CT28" s="465"/>
      <c r="CU28" s="465"/>
      <c r="CV28" s="465"/>
      <c r="CW28" s="465"/>
      <c r="CX28" s="465"/>
      <c r="CY28" s="465"/>
      <c r="CZ28" s="465"/>
      <c r="DA28" s="465"/>
      <c r="DB28" s="465"/>
      <c r="DC28" s="465"/>
      <c r="DD28" s="466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</row>
    <row r="29" spans="2:175" s="21" customFormat="1" ht="15" customHeight="1" x14ac:dyDescent="0.25">
      <c r="B29" s="168" t="s">
        <v>404</v>
      </c>
      <c r="C29" s="520"/>
      <c r="D29" s="160"/>
      <c r="E29" s="160"/>
      <c r="F29" s="160"/>
      <c r="G29" s="480" t="str">
        <f>IF($AE$22="","",$AE$22*(C71/$AY71))</f>
        <v/>
      </c>
      <c r="H29" s="480"/>
      <c r="I29" s="480" t="str">
        <f>IF($AE$22="","",$AE$22*(E71/$AY71))</f>
        <v/>
      </c>
      <c r="J29" s="480"/>
      <c r="K29" s="480" t="str">
        <f>IF($AE$22="","",$AE$22*(G71/$AY71))</f>
        <v/>
      </c>
      <c r="L29" s="480"/>
      <c r="M29" s="480" t="str">
        <f>IF($AE$22="","",$AE$22*(I71/$AY71))</f>
        <v/>
      </c>
      <c r="N29" s="480"/>
      <c r="O29" s="480" t="str">
        <f>IF($AE$22="","",$AE$22*(K71/$AY71))</f>
        <v/>
      </c>
      <c r="P29" s="480"/>
      <c r="Q29" s="480" t="str">
        <f>IF($AE$22="","",$AE$22*(M71/$AY71))</f>
        <v/>
      </c>
      <c r="R29" s="480"/>
      <c r="S29" s="480" t="str">
        <f>IF($AE$22="","",$AE$22*(O71/$AY71))</f>
        <v/>
      </c>
      <c r="T29" s="480"/>
      <c r="U29" s="480" t="str">
        <f>IF($AE$22="","",$AE$22*(Q71/$AY71))</f>
        <v/>
      </c>
      <c r="V29" s="480"/>
      <c r="W29" s="480" t="str">
        <f>IF($AE$22="","",$AE$22*(S71/$AY71))</f>
        <v/>
      </c>
      <c r="X29" s="480"/>
      <c r="Y29" s="480" t="str">
        <f>IF($AE$22="","",$AE$22*(U71/$AY71))</f>
        <v/>
      </c>
      <c r="Z29" s="480"/>
      <c r="AA29" s="480" t="str">
        <f>IF($AE$22="","",$AE$22*(W71/$AY71))</f>
        <v/>
      </c>
      <c r="AB29" s="480"/>
      <c r="AC29" s="480" t="str">
        <f>IF($AE$22="","",$AE$22*(Y71/$AY71))</f>
        <v/>
      </c>
      <c r="AD29" s="480"/>
      <c r="AE29" s="480" t="str">
        <f>IF($AE$22="","",$AE$22*(AA71/$AY71))</f>
        <v/>
      </c>
      <c r="AF29" s="480"/>
      <c r="AG29" s="480" t="str">
        <f>IF($AE$22="","",$AE$22*(AC71/$AY71))</f>
        <v/>
      </c>
      <c r="AH29" s="480"/>
      <c r="AI29" s="480" t="str">
        <f>IF($AE$22="","",$AE$22*(AE71/$AY71))</f>
        <v/>
      </c>
      <c r="AJ29" s="480"/>
      <c r="AK29" s="480" t="str">
        <f>IF($AE$22="","",$AE$22*(AG71/$AY71))</f>
        <v/>
      </c>
      <c r="AL29" s="480"/>
      <c r="AM29" s="480" t="str">
        <f>IF($AE$22="","",$AE$22*(AI71/$AY71))</f>
        <v/>
      </c>
      <c r="AN29" s="480"/>
      <c r="AO29" s="480" t="str">
        <f>IF($AE$22="","",$AE$22*(AK71/$AY71))</f>
        <v/>
      </c>
      <c r="AP29" s="480"/>
      <c r="AQ29" s="480" t="str">
        <f>IF($AE$22="","",$AE$22*(AM71/$AY71))</f>
        <v/>
      </c>
      <c r="AR29" s="480"/>
      <c r="AS29" s="480" t="str">
        <f>IF($AE$22="","",$AE$22*(AO71/$AY71))</f>
        <v/>
      </c>
      <c r="AT29" s="480"/>
      <c r="AU29" s="480" t="str">
        <f>IF($AE$22="","",$AE$22*(AQ71/$AY71))</f>
        <v/>
      </c>
      <c r="AV29" s="480"/>
      <c r="AW29" s="480" t="str">
        <f>IF($AE$22="","",$AE$22*(AS71/$AY71))</f>
        <v/>
      </c>
      <c r="AX29" s="480"/>
      <c r="AY29" s="480" t="str">
        <f>IF($AE$22="","",$AE$22*(AU71/$AY71))</f>
        <v/>
      </c>
      <c r="AZ29" s="480"/>
      <c r="BA29" s="480" t="str">
        <f>IF($AE$22="","",$AE$22*(AW71/$AY71))</f>
        <v/>
      </c>
      <c r="BB29" s="481"/>
      <c r="BC29" s="22"/>
      <c r="BE29" s="464"/>
      <c r="BF29" s="465"/>
      <c r="BG29" s="465"/>
      <c r="BH29" s="465"/>
      <c r="BI29" s="465"/>
      <c r="BJ29" s="465"/>
      <c r="BK29" s="465"/>
      <c r="BL29" s="465"/>
      <c r="BM29" s="465"/>
      <c r="BN29" s="465"/>
      <c r="BO29" s="465"/>
      <c r="BP29" s="465"/>
      <c r="BQ29" s="465"/>
      <c r="BR29" s="465"/>
      <c r="BS29" s="465"/>
      <c r="BT29" s="465"/>
      <c r="BU29" s="465"/>
      <c r="BV29" s="465"/>
      <c r="BW29" s="465"/>
      <c r="BX29" s="465"/>
      <c r="BY29" s="465"/>
      <c r="BZ29" s="465"/>
      <c r="CA29" s="465"/>
      <c r="CB29" s="465"/>
      <c r="CC29" s="465"/>
      <c r="CD29" s="465"/>
      <c r="CE29" s="465"/>
      <c r="CF29" s="465"/>
      <c r="CG29" s="465"/>
      <c r="CH29" s="465"/>
      <c r="CI29" s="465"/>
      <c r="CJ29" s="465"/>
      <c r="CK29" s="465"/>
      <c r="CL29" s="465"/>
      <c r="CM29" s="465"/>
      <c r="CN29" s="465"/>
      <c r="CO29" s="465"/>
      <c r="CP29" s="465"/>
      <c r="CQ29" s="465"/>
      <c r="CR29" s="465"/>
      <c r="CS29" s="465"/>
      <c r="CT29" s="465"/>
      <c r="CU29" s="465"/>
      <c r="CV29" s="465"/>
      <c r="CW29" s="465"/>
      <c r="CX29" s="465"/>
      <c r="CY29" s="465"/>
      <c r="CZ29" s="465"/>
      <c r="DA29" s="465"/>
      <c r="DB29" s="465"/>
      <c r="DC29" s="465"/>
      <c r="DD29" s="466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</row>
    <row r="30" spans="2:175" s="21" customFormat="1" ht="15" customHeight="1" x14ac:dyDescent="0.25">
      <c r="B30" s="168" t="s">
        <v>405</v>
      </c>
      <c r="C30" s="520"/>
      <c r="D30" s="160"/>
      <c r="E30" s="160"/>
      <c r="F30" s="160"/>
      <c r="G30" s="480" t="str">
        <f>IF($AH$22="","",$AH$22*(C72/$AY72))</f>
        <v/>
      </c>
      <c r="H30" s="480"/>
      <c r="I30" s="480" t="str">
        <f>IF($AH$22="","",$AH$22*(E72/$AY72))</f>
        <v/>
      </c>
      <c r="J30" s="480"/>
      <c r="K30" s="480" t="str">
        <f>IF($AH$22="","",$AH$22*(G72/$AY72))</f>
        <v/>
      </c>
      <c r="L30" s="480"/>
      <c r="M30" s="480" t="str">
        <f>IF($AH$22="","",$AH$22*(I72/$AY72))</f>
        <v/>
      </c>
      <c r="N30" s="480"/>
      <c r="O30" s="480" t="str">
        <f>IF($AH$22="","",$AH$22*(K72/$AY72))</f>
        <v/>
      </c>
      <c r="P30" s="480"/>
      <c r="Q30" s="480" t="str">
        <f>IF($AH$22="","",$AH$22*(M72/$AY72))</f>
        <v/>
      </c>
      <c r="R30" s="480"/>
      <c r="S30" s="480" t="str">
        <f>IF($AH$22="","",$AH$22*(O72/$AY72))</f>
        <v/>
      </c>
      <c r="T30" s="480"/>
      <c r="U30" s="480" t="str">
        <f>IF($AH$22="","",$AH$22*(Q72/$AY72))</f>
        <v/>
      </c>
      <c r="V30" s="480"/>
      <c r="W30" s="480" t="str">
        <f>IF($AH$22="","",$AH$22*(S72/$AY72))</f>
        <v/>
      </c>
      <c r="X30" s="480"/>
      <c r="Y30" s="480" t="str">
        <f>IF($AH$22="","",$AH$22*(U72/$AY72))</f>
        <v/>
      </c>
      <c r="Z30" s="480"/>
      <c r="AA30" s="480" t="str">
        <f>IF($AH$22="","",$AH$22*(W72/$AY72))</f>
        <v/>
      </c>
      <c r="AB30" s="480"/>
      <c r="AC30" s="480" t="str">
        <f>IF($AH$22="","",$AH$22*(Y72/$AY72))</f>
        <v/>
      </c>
      <c r="AD30" s="480"/>
      <c r="AE30" s="480" t="str">
        <f>IF($AH$22="","",$AH$22*(AA72/$AY72))</f>
        <v/>
      </c>
      <c r="AF30" s="480"/>
      <c r="AG30" s="480" t="str">
        <f>IF($AH$22="","",$AH$22*(AC72/$AY72))</f>
        <v/>
      </c>
      <c r="AH30" s="480"/>
      <c r="AI30" s="480" t="str">
        <f>IF($AH$22="","",$AH$22*(AE72/$AY72))</f>
        <v/>
      </c>
      <c r="AJ30" s="480"/>
      <c r="AK30" s="480" t="str">
        <f>IF($AH$22="","",$AH$22*(AG72/$AY72))</f>
        <v/>
      </c>
      <c r="AL30" s="480"/>
      <c r="AM30" s="480" t="str">
        <f>IF($AH$22="","",$AH$22*(AI72/$AY72))</f>
        <v/>
      </c>
      <c r="AN30" s="480"/>
      <c r="AO30" s="480" t="str">
        <f>IF($AH$22="","",$AH$22*(AK72/$AY72))</f>
        <v/>
      </c>
      <c r="AP30" s="480"/>
      <c r="AQ30" s="480" t="str">
        <f>IF($AH$22="","",$AH$22*(AM72/$AY72))</f>
        <v/>
      </c>
      <c r="AR30" s="480"/>
      <c r="AS30" s="480" t="str">
        <f>IF($AH$22="","",$AH$22*(AO72/$AY72))</f>
        <v/>
      </c>
      <c r="AT30" s="480"/>
      <c r="AU30" s="480" t="str">
        <f>IF($AH$22="","",$AH$22*(AQ72/$AY72))</f>
        <v/>
      </c>
      <c r="AV30" s="480"/>
      <c r="AW30" s="480" t="str">
        <f>IF($AH$22="","",$AH$22*(AS72/$AY72))</f>
        <v/>
      </c>
      <c r="AX30" s="480"/>
      <c r="AY30" s="480" t="str">
        <f>IF($AH$22="","",$AH$22*(AU72/$AY72))</f>
        <v/>
      </c>
      <c r="AZ30" s="480"/>
      <c r="BA30" s="480" t="str">
        <f>IF($AH$22="","",$AH$22*(AW72/$AY72))</f>
        <v/>
      </c>
      <c r="BB30" s="481"/>
      <c r="BC30" s="22"/>
      <c r="BE30" s="464"/>
      <c r="BF30" s="465"/>
      <c r="BG30" s="465"/>
      <c r="BH30" s="465"/>
      <c r="BI30" s="465"/>
      <c r="BJ30" s="465"/>
      <c r="BK30" s="465"/>
      <c r="BL30" s="465"/>
      <c r="BM30" s="465"/>
      <c r="BN30" s="465"/>
      <c r="BO30" s="465"/>
      <c r="BP30" s="465"/>
      <c r="BQ30" s="465"/>
      <c r="BR30" s="465"/>
      <c r="BS30" s="465"/>
      <c r="BT30" s="465"/>
      <c r="BU30" s="465"/>
      <c r="BV30" s="465"/>
      <c r="BW30" s="465"/>
      <c r="BX30" s="465"/>
      <c r="BY30" s="465"/>
      <c r="BZ30" s="465"/>
      <c r="CA30" s="465"/>
      <c r="CB30" s="465"/>
      <c r="CC30" s="465"/>
      <c r="CD30" s="465"/>
      <c r="CE30" s="465"/>
      <c r="CF30" s="465"/>
      <c r="CG30" s="465"/>
      <c r="CH30" s="465"/>
      <c r="CI30" s="465"/>
      <c r="CJ30" s="465"/>
      <c r="CK30" s="465"/>
      <c r="CL30" s="465"/>
      <c r="CM30" s="465"/>
      <c r="CN30" s="465"/>
      <c r="CO30" s="465"/>
      <c r="CP30" s="465"/>
      <c r="CQ30" s="465"/>
      <c r="CR30" s="465"/>
      <c r="CS30" s="465"/>
      <c r="CT30" s="465"/>
      <c r="CU30" s="465"/>
      <c r="CV30" s="465"/>
      <c r="CW30" s="465"/>
      <c r="CX30" s="465"/>
      <c r="CY30" s="465"/>
      <c r="CZ30" s="465"/>
      <c r="DA30" s="465"/>
      <c r="DB30" s="465"/>
      <c r="DC30" s="465"/>
      <c r="DD30" s="466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</row>
    <row r="31" spans="2:175" s="21" customFormat="1" ht="15" customHeight="1" x14ac:dyDescent="0.25">
      <c r="B31" s="168" t="s">
        <v>406</v>
      </c>
      <c r="C31" s="520"/>
      <c r="D31" s="160"/>
      <c r="E31" s="160"/>
      <c r="F31" s="160"/>
      <c r="G31" s="480" t="str">
        <f>IF($AK$22="","",$AK$22*(C73/$AY73))</f>
        <v/>
      </c>
      <c r="H31" s="480"/>
      <c r="I31" s="480" t="str">
        <f>IF($AK$22="","",$AK$22*(E73/$AY73))</f>
        <v/>
      </c>
      <c r="J31" s="480"/>
      <c r="K31" s="480" t="str">
        <f>IF($AK$22="","",$AK$22*(G73/$AY73))</f>
        <v/>
      </c>
      <c r="L31" s="480"/>
      <c r="M31" s="480" t="str">
        <f>IF($AK$22="","",$AK$22*(I73/$AY73))</f>
        <v/>
      </c>
      <c r="N31" s="480"/>
      <c r="O31" s="480" t="str">
        <f>IF($AK$22="","",$AK$22*(K73/$AY73))</f>
        <v/>
      </c>
      <c r="P31" s="480"/>
      <c r="Q31" s="480" t="str">
        <f>IF($AK$22="","",$AK$22*(M73/$AY73))</f>
        <v/>
      </c>
      <c r="R31" s="480"/>
      <c r="S31" s="480" t="str">
        <f>IF($AK$22="","",$AK$22*(O73/$AY73))</f>
        <v/>
      </c>
      <c r="T31" s="480"/>
      <c r="U31" s="480" t="str">
        <f>IF($AK$22="","",$AK$22*(Q73/$AY73))</f>
        <v/>
      </c>
      <c r="V31" s="480"/>
      <c r="W31" s="480" t="str">
        <f>IF($AK$22="","",$AK$22*(S73/$AY73))</f>
        <v/>
      </c>
      <c r="X31" s="480"/>
      <c r="Y31" s="480" t="str">
        <f>IF($AK$22="","",$AK$22*(U73/$AY73))</f>
        <v/>
      </c>
      <c r="Z31" s="480"/>
      <c r="AA31" s="480" t="str">
        <f>IF($AK$22="","",$AK$22*(W73/$AY73))</f>
        <v/>
      </c>
      <c r="AB31" s="480"/>
      <c r="AC31" s="480" t="str">
        <f>IF($AK$22="","",$AK$22*(Y73/$AY73))</f>
        <v/>
      </c>
      <c r="AD31" s="480"/>
      <c r="AE31" s="480" t="str">
        <f>IF($AK$22="","",$AK$22*(AA73/$AY73))</f>
        <v/>
      </c>
      <c r="AF31" s="480"/>
      <c r="AG31" s="480" t="str">
        <f>IF($AK$22="","",$AK$22*(AC73/$AY73))</f>
        <v/>
      </c>
      <c r="AH31" s="480"/>
      <c r="AI31" s="480" t="str">
        <f>IF($AK$22="","",$AK$22*(AE73/$AY73))</f>
        <v/>
      </c>
      <c r="AJ31" s="480"/>
      <c r="AK31" s="480" t="str">
        <f>IF($AK$22="","",$AK$22*(AG73/$AY73))</f>
        <v/>
      </c>
      <c r="AL31" s="480"/>
      <c r="AM31" s="480" t="str">
        <f>IF($AK$22="","",$AK$22*(AI73/$AY73))</f>
        <v/>
      </c>
      <c r="AN31" s="480"/>
      <c r="AO31" s="480" t="str">
        <f>IF($AK$22="","",$AK$22*(AK73/$AY73))</f>
        <v/>
      </c>
      <c r="AP31" s="480"/>
      <c r="AQ31" s="480" t="str">
        <f>IF($AK$22="","",$AK$22*(AM73/$AY73))</f>
        <v/>
      </c>
      <c r="AR31" s="480"/>
      <c r="AS31" s="480" t="str">
        <f>IF($AK$22="","",$AK$22*(AO73/$AY73))</f>
        <v/>
      </c>
      <c r="AT31" s="480"/>
      <c r="AU31" s="480" t="str">
        <f>IF($AK$22="","",$AK$22*(AQ73/$AY73))</f>
        <v/>
      </c>
      <c r="AV31" s="480"/>
      <c r="AW31" s="480" t="str">
        <f>IF($AK$22="","",$AK$22*(AS73/$AY73))</f>
        <v/>
      </c>
      <c r="AX31" s="480"/>
      <c r="AY31" s="480" t="str">
        <f>IF($AK$22="","",$AK$22*(AU73/$AY73))</f>
        <v/>
      </c>
      <c r="AZ31" s="480"/>
      <c r="BA31" s="480" t="str">
        <f>IF($AK$22="","",$AK$22*(AW73/$AY73))</f>
        <v/>
      </c>
      <c r="BB31" s="481"/>
      <c r="BC31" s="22"/>
      <c r="BE31" s="464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6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</row>
    <row r="32" spans="2:175" s="21" customFormat="1" ht="15" customHeight="1" x14ac:dyDescent="0.25">
      <c r="B32" s="168" t="s">
        <v>407</v>
      </c>
      <c r="C32" s="520"/>
      <c r="D32" s="160"/>
      <c r="E32" s="160"/>
      <c r="F32" s="160"/>
      <c r="G32" s="480" t="str">
        <f>IF($AN$22="","",$AN$22*(C74/$AY74))</f>
        <v/>
      </c>
      <c r="H32" s="480"/>
      <c r="I32" s="480" t="str">
        <f>IF($AN$22="","",$AN$22*(E74/$AY74))</f>
        <v/>
      </c>
      <c r="J32" s="480"/>
      <c r="K32" s="480" t="str">
        <f>IF($AN$22="","",$AN$22*(G74/$AY74))</f>
        <v/>
      </c>
      <c r="L32" s="480"/>
      <c r="M32" s="480" t="str">
        <f>IF($AN$22="","",$AN$22*(I74/$AY74))</f>
        <v/>
      </c>
      <c r="N32" s="480"/>
      <c r="O32" s="480" t="str">
        <f>IF($AN$22="","",$AN$22*(K74/$AY74))</f>
        <v/>
      </c>
      <c r="P32" s="480"/>
      <c r="Q32" s="480" t="str">
        <f>IF($AN$22="","",$AN$22*(M74/$AY74))</f>
        <v/>
      </c>
      <c r="R32" s="480"/>
      <c r="S32" s="480" t="str">
        <f>IF($AN$22="","",$AN$22*(O74/$AY74))</f>
        <v/>
      </c>
      <c r="T32" s="480"/>
      <c r="U32" s="480" t="str">
        <f>IF($AN$22="","",$AN$22*(Q74/$AY74))</f>
        <v/>
      </c>
      <c r="V32" s="480"/>
      <c r="W32" s="480" t="str">
        <f>IF($AN$22="","",$AN$22*(S74/$AY74))</f>
        <v/>
      </c>
      <c r="X32" s="480"/>
      <c r="Y32" s="480" t="str">
        <f>IF($AN$22="","",$AN$22*(U74/$AY74))</f>
        <v/>
      </c>
      <c r="Z32" s="480"/>
      <c r="AA32" s="480" t="str">
        <f>IF($AN$22="","",$AN$22*(W74/$AY74))</f>
        <v/>
      </c>
      <c r="AB32" s="480"/>
      <c r="AC32" s="480" t="str">
        <f>IF($AN$22="","",$AN$22*(Y74/$AY74))</f>
        <v/>
      </c>
      <c r="AD32" s="480"/>
      <c r="AE32" s="480" t="str">
        <f>IF($AN$22="","",$AN$22*(AA74/$AY74))</f>
        <v/>
      </c>
      <c r="AF32" s="480"/>
      <c r="AG32" s="480" t="str">
        <f>IF($AN$22="","",$AN$22*(AC74/$AY74))</f>
        <v/>
      </c>
      <c r="AH32" s="480"/>
      <c r="AI32" s="480" t="str">
        <f>IF($AN$22="","",$AN$22*(AE74/$AY74))</f>
        <v/>
      </c>
      <c r="AJ32" s="480"/>
      <c r="AK32" s="480" t="str">
        <f>IF($AN$22="","",$AN$22*(AG74/$AY74))</f>
        <v/>
      </c>
      <c r="AL32" s="480"/>
      <c r="AM32" s="480" t="str">
        <f>IF($AN$22="","",$AN$22*(AI74/$AY74))</f>
        <v/>
      </c>
      <c r="AN32" s="480"/>
      <c r="AO32" s="480" t="str">
        <f>IF($AN$22="","",$AN$22*(AK74/$AY74))</f>
        <v/>
      </c>
      <c r="AP32" s="480"/>
      <c r="AQ32" s="480" t="str">
        <f>IF($AN$22="","",$AN$22*(AM74/$AY74))</f>
        <v/>
      </c>
      <c r="AR32" s="480"/>
      <c r="AS32" s="480" t="str">
        <f>IF($AN$22="","",$AN$22*(AO74/$AY74))</f>
        <v/>
      </c>
      <c r="AT32" s="480"/>
      <c r="AU32" s="480" t="str">
        <f>IF($AN$22="","",$AN$22*(AQ74/$AY74))</f>
        <v/>
      </c>
      <c r="AV32" s="480"/>
      <c r="AW32" s="480" t="str">
        <f>IF($AN$22="","",$AN$22*(AS74/$AY74))</f>
        <v/>
      </c>
      <c r="AX32" s="480"/>
      <c r="AY32" s="480" t="str">
        <f>IF($AN$22="","",$AN$22*(AU74/$AY74))</f>
        <v/>
      </c>
      <c r="AZ32" s="480"/>
      <c r="BA32" s="480" t="str">
        <f>IF($AN$22="","",$AN$22*(AW74/$AY74))</f>
        <v/>
      </c>
      <c r="BB32" s="481"/>
      <c r="BC32" s="22"/>
      <c r="BE32" s="467"/>
      <c r="BF32" s="468"/>
      <c r="BG32" s="468"/>
      <c r="BH32" s="468"/>
      <c r="BI32" s="468"/>
      <c r="BJ32" s="468"/>
      <c r="BK32" s="468"/>
      <c r="BL32" s="468"/>
      <c r="BM32" s="468"/>
      <c r="BN32" s="468"/>
      <c r="BO32" s="468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68"/>
      <c r="DB32" s="468"/>
      <c r="DC32" s="468"/>
      <c r="DD32" s="469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</row>
    <row r="33" spans="2:195" s="21" customFormat="1" ht="15" customHeight="1" x14ac:dyDescent="0.25">
      <c r="B33" s="168" t="s">
        <v>408</v>
      </c>
      <c r="C33" s="520"/>
      <c r="D33" s="160"/>
      <c r="E33" s="160"/>
      <c r="F33" s="160"/>
      <c r="G33" s="480" t="str">
        <f>IF($AQ$22="","",$AQ$22*(C75/$AY75))</f>
        <v/>
      </c>
      <c r="H33" s="480"/>
      <c r="I33" s="480" t="str">
        <f>IF($AQ$22="","",$AQ$22*(E75/$AY75))</f>
        <v/>
      </c>
      <c r="J33" s="480"/>
      <c r="K33" s="480" t="str">
        <f>IF($AQ$22="","",$AQ$22*(G75/$AY75))</f>
        <v/>
      </c>
      <c r="L33" s="480"/>
      <c r="M33" s="480" t="str">
        <f>IF($AQ$22="","",$AQ$22*(I75/$AY75))</f>
        <v/>
      </c>
      <c r="N33" s="480"/>
      <c r="O33" s="480" t="str">
        <f>IF($AQ$22="","",$AQ$22*(K75/$AY75))</f>
        <v/>
      </c>
      <c r="P33" s="480"/>
      <c r="Q33" s="480" t="str">
        <f>IF($AQ$22="","",$AQ$22*(M75/$AY75))</f>
        <v/>
      </c>
      <c r="R33" s="480"/>
      <c r="S33" s="480" t="str">
        <f>IF($AQ$22="","",$AQ$22*(O75/$AY75))</f>
        <v/>
      </c>
      <c r="T33" s="480"/>
      <c r="U33" s="480" t="str">
        <f>IF($AQ$22="","",$AQ$22*(Q75/$AY75))</f>
        <v/>
      </c>
      <c r="V33" s="480"/>
      <c r="W33" s="480" t="str">
        <f>IF($AQ$22="","",$AQ$22*(S75/$AY75))</f>
        <v/>
      </c>
      <c r="X33" s="480"/>
      <c r="Y33" s="480" t="str">
        <f>IF($AQ$22="","",$AQ$22*(U75/$AY75))</f>
        <v/>
      </c>
      <c r="Z33" s="480"/>
      <c r="AA33" s="480" t="str">
        <f>IF($AQ$22="","",$AQ$22*(W75/$AY75))</f>
        <v/>
      </c>
      <c r="AB33" s="480"/>
      <c r="AC33" s="480" t="str">
        <f>IF($AQ$22="","",$AQ$22*(Y75/$AY75))</f>
        <v/>
      </c>
      <c r="AD33" s="480"/>
      <c r="AE33" s="480" t="str">
        <f>IF($AQ$22="","",$AQ$22*(AA75/$AY75))</f>
        <v/>
      </c>
      <c r="AF33" s="480"/>
      <c r="AG33" s="480" t="str">
        <f>IF($AQ$22="","",$AQ$22*(AC75/$AY75))</f>
        <v/>
      </c>
      <c r="AH33" s="480"/>
      <c r="AI33" s="480" t="str">
        <f>IF($AQ$22="","",$AQ$22*(AE75/$AY75))</f>
        <v/>
      </c>
      <c r="AJ33" s="480"/>
      <c r="AK33" s="480" t="str">
        <f>IF($AQ$22="","",$AQ$22*(AG75/$AY75))</f>
        <v/>
      </c>
      <c r="AL33" s="480"/>
      <c r="AM33" s="480" t="str">
        <f>IF($AQ$22="","",$AQ$22*(AI75/$AY75))</f>
        <v/>
      </c>
      <c r="AN33" s="480"/>
      <c r="AO33" s="480" t="str">
        <f>IF($AQ$22="","",$AQ$22*(AK75/$AY75))</f>
        <v/>
      </c>
      <c r="AP33" s="480"/>
      <c r="AQ33" s="480" t="str">
        <f>IF($AQ$22="","",$AQ$22*(AM75/$AY75))</f>
        <v/>
      </c>
      <c r="AR33" s="480"/>
      <c r="AS33" s="480" t="str">
        <f>IF($AQ$22="","",$AQ$22*(AO75/$AY75))</f>
        <v/>
      </c>
      <c r="AT33" s="480"/>
      <c r="AU33" s="480" t="str">
        <f>IF($AQ$22="","",$AQ$22*(AQ75/$AY75))</f>
        <v/>
      </c>
      <c r="AV33" s="480"/>
      <c r="AW33" s="480" t="str">
        <f>IF($AQ$22="","",$AQ$22*(AS75/$AY75))</f>
        <v/>
      </c>
      <c r="AX33" s="480"/>
      <c r="AY33" s="480" t="str">
        <f>IF($AQ$22="","",$AQ$22*(AU75/$AY75))</f>
        <v/>
      </c>
      <c r="AZ33" s="480"/>
      <c r="BA33" s="480" t="str">
        <f>IF($AQ$22="","",$AQ$22*(AW75/$AY75))</f>
        <v/>
      </c>
      <c r="BB33" s="481"/>
      <c r="BC33" s="22"/>
      <c r="BE33" s="452" t="s">
        <v>671</v>
      </c>
      <c r="BF33" s="453"/>
      <c r="BG33" s="453"/>
      <c r="BH33" s="453"/>
      <c r="BI33" s="453"/>
      <c r="BJ33" s="453"/>
      <c r="BK33" s="453"/>
      <c r="BL33" s="453"/>
      <c r="BM33" s="453"/>
      <c r="BN33" s="453"/>
      <c r="BO33" s="453"/>
      <c r="BP33" s="453"/>
      <c r="BQ33" s="453"/>
      <c r="BR33" s="453"/>
      <c r="BS33" s="453"/>
      <c r="BT33" s="453"/>
      <c r="BU33" s="453"/>
      <c r="BV33" s="453"/>
      <c r="BW33" s="453"/>
      <c r="BX33" s="453"/>
      <c r="BY33" s="453"/>
      <c r="BZ33" s="453"/>
      <c r="CA33" s="453"/>
      <c r="CB33" s="453"/>
      <c r="CC33" s="453"/>
      <c r="CD33" s="453"/>
      <c r="CE33" s="453"/>
      <c r="CF33" s="453"/>
      <c r="CG33" s="453"/>
      <c r="CH33" s="453"/>
      <c r="CI33" s="453"/>
      <c r="CJ33" s="453"/>
      <c r="CK33" s="453"/>
      <c r="CL33" s="453"/>
      <c r="CM33" s="453"/>
      <c r="CN33" s="453"/>
      <c r="CO33" s="453"/>
      <c r="CP33" s="453"/>
      <c r="CQ33" s="453"/>
      <c r="CR33" s="453"/>
      <c r="CS33" s="459" t="s">
        <v>701</v>
      </c>
      <c r="CT33" s="459"/>
      <c r="CU33" s="459"/>
      <c r="CV33" s="459"/>
      <c r="CW33" s="459"/>
      <c r="CX33" s="459"/>
      <c r="CY33" s="460"/>
      <c r="CZ33" s="457"/>
      <c r="DA33" s="457"/>
      <c r="DB33" s="457"/>
      <c r="DC33" s="457"/>
      <c r="DD33" s="458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</row>
    <row r="34" spans="2:195" s="21" customFormat="1" ht="15" customHeight="1" x14ac:dyDescent="0.25">
      <c r="B34" s="168" t="s">
        <v>411</v>
      </c>
      <c r="C34" s="520"/>
      <c r="D34" s="160"/>
      <c r="E34" s="160"/>
      <c r="F34" s="160"/>
      <c r="G34" s="480" t="str">
        <f>IF($AT$22="","",$AT$22*(C76/$AY76))</f>
        <v/>
      </c>
      <c r="H34" s="480"/>
      <c r="I34" s="480" t="str">
        <f>IF($AT$22="","",$AT$22*(E76/$AY76))</f>
        <v/>
      </c>
      <c r="J34" s="480"/>
      <c r="K34" s="480" t="str">
        <f>IF($AT$22="","",$AT$22*(G76/$AY76))</f>
        <v/>
      </c>
      <c r="L34" s="480"/>
      <c r="M34" s="480" t="str">
        <f>IF($AT$22="","",$AT$22*(I76/$AY76))</f>
        <v/>
      </c>
      <c r="N34" s="480"/>
      <c r="O34" s="480" t="str">
        <f>IF($AT$22="","",$AT$22*(K76/$AY76))</f>
        <v/>
      </c>
      <c r="P34" s="480"/>
      <c r="Q34" s="480" t="str">
        <f>IF($AT$22="","",$AT$22*(M76/$AY76))</f>
        <v/>
      </c>
      <c r="R34" s="480"/>
      <c r="S34" s="480" t="str">
        <f>IF($AT$22="","",$AT$22*(O76/$AY76))</f>
        <v/>
      </c>
      <c r="T34" s="480"/>
      <c r="U34" s="480" t="str">
        <f>IF($AT$22="","",$AT$22*(Q76/$AY76))</f>
        <v/>
      </c>
      <c r="V34" s="480"/>
      <c r="W34" s="480" t="str">
        <f>IF($AT$22="","",$AT$22*(S76/$AY76))</f>
        <v/>
      </c>
      <c r="X34" s="480"/>
      <c r="Y34" s="480" t="str">
        <f>IF($AT$22="","",$AT$22*(U76/$AY76))</f>
        <v/>
      </c>
      <c r="Z34" s="480"/>
      <c r="AA34" s="480" t="str">
        <f>IF($AT$22="","",$AT$22*(W76/$AY76))</f>
        <v/>
      </c>
      <c r="AB34" s="480"/>
      <c r="AC34" s="480" t="str">
        <f>IF($AT$22="","",$AT$22*(Y76/$AY76))</f>
        <v/>
      </c>
      <c r="AD34" s="480"/>
      <c r="AE34" s="480" t="str">
        <f>IF($AT$22="","",$AT$22*(AA76/$AY76))</f>
        <v/>
      </c>
      <c r="AF34" s="480"/>
      <c r="AG34" s="480" t="str">
        <f>IF($AT$22="","",$AT$22*(AC76/$AY76))</f>
        <v/>
      </c>
      <c r="AH34" s="480"/>
      <c r="AI34" s="480" t="str">
        <f>IF($AT$22="","",$AT$22*(AE76/$AY76))</f>
        <v/>
      </c>
      <c r="AJ34" s="480"/>
      <c r="AK34" s="480" t="str">
        <f>IF($AT$22="","",$AT$22*(AG76/$AY76))</f>
        <v/>
      </c>
      <c r="AL34" s="480"/>
      <c r="AM34" s="480" t="str">
        <f>IF($AT$22="","",$AT$22*(AI76/$AY76))</f>
        <v/>
      </c>
      <c r="AN34" s="480"/>
      <c r="AO34" s="480" t="str">
        <f>IF($AT$22="","",$AT$22*(AK76/$AY76))</f>
        <v/>
      </c>
      <c r="AP34" s="480"/>
      <c r="AQ34" s="480" t="str">
        <f>IF($AT$22="","",$AT$22*(AM76/$AY76))</f>
        <v/>
      </c>
      <c r="AR34" s="480"/>
      <c r="AS34" s="480" t="str">
        <f>IF($AT$22="","",$AT$22*(AO76/$AY76))</f>
        <v/>
      </c>
      <c r="AT34" s="480"/>
      <c r="AU34" s="480" t="str">
        <f>IF($AT$22="","",$AT$22*(AQ76/$AY76))</f>
        <v/>
      </c>
      <c r="AV34" s="480"/>
      <c r="AW34" s="480" t="str">
        <f>IF($AT$22="","",$AT$22*(AS76/$AY76))</f>
        <v/>
      </c>
      <c r="AX34" s="480"/>
      <c r="AY34" s="480" t="str">
        <f>IF($AT$22="","",$AT$22*(AU76/$AY76))</f>
        <v/>
      </c>
      <c r="AZ34" s="480"/>
      <c r="BA34" s="480" t="str">
        <f>IF($AT$22="","",$AT$22*(AW76/$AY76))</f>
        <v/>
      </c>
      <c r="BB34" s="481"/>
      <c r="BC34" s="22"/>
      <c r="BE34" s="470"/>
      <c r="BF34" s="471"/>
      <c r="BG34" s="471"/>
      <c r="BH34" s="471"/>
      <c r="BI34" s="471"/>
      <c r="BJ34" s="471"/>
      <c r="BK34" s="471"/>
      <c r="BL34" s="471"/>
      <c r="BM34" s="471"/>
      <c r="BN34" s="471"/>
      <c r="BO34" s="471"/>
      <c r="BP34" s="471"/>
      <c r="BQ34" s="471"/>
      <c r="BR34" s="471"/>
      <c r="BS34" s="471"/>
      <c r="BT34" s="471"/>
      <c r="BU34" s="471"/>
      <c r="BV34" s="471"/>
      <c r="BW34" s="471"/>
      <c r="BX34" s="471"/>
      <c r="BY34" s="471"/>
      <c r="BZ34" s="471"/>
      <c r="CA34" s="471"/>
      <c r="CB34" s="471"/>
      <c r="CC34" s="471"/>
      <c r="CD34" s="471"/>
      <c r="CE34" s="471"/>
      <c r="CF34" s="471"/>
      <c r="CG34" s="471"/>
      <c r="CH34" s="471"/>
      <c r="CI34" s="471"/>
      <c r="CJ34" s="471"/>
      <c r="CK34" s="471"/>
      <c r="CL34" s="471"/>
      <c r="CM34" s="471"/>
      <c r="CN34" s="471"/>
      <c r="CO34" s="471"/>
      <c r="CP34" s="471"/>
      <c r="CQ34" s="471"/>
      <c r="CR34" s="471"/>
      <c r="CS34" s="471"/>
      <c r="CT34" s="471"/>
      <c r="CU34" s="471"/>
      <c r="CV34" s="471"/>
      <c r="CW34" s="471"/>
      <c r="CX34" s="471"/>
      <c r="CY34" s="471"/>
      <c r="CZ34" s="471"/>
      <c r="DA34" s="471"/>
      <c r="DB34" s="471"/>
      <c r="DC34" s="471"/>
      <c r="DD34" s="47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</row>
    <row r="35" spans="2:195" s="21" customFormat="1" ht="15" customHeight="1" x14ac:dyDescent="0.25">
      <c r="B35" s="168" t="s">
        <v>409</v>
      </c>
      <c r="C35" s="520"/>
      <c r="D35" s="160"/>
      <c r="E35" s="160"/>
      <c r="F35" s="160"/>
      <c r="G35" s="480" t="str">
        <f>IF($AW$22="","",$AW$22*(C77/$AY77))</f>
        <v/>
      </c>
      <c r="H35" s="480"/>
      <c r="I35" s="480" t="str">
        <f>IF($AW$22="","",$AW$22*(E77/$AY77))</f>
        <v/>
      </c>
      <c r="J35" s="480"/>
      <c r="K35" s="480" t="str">
        <f>IF($AW$22="","",$AW$22*(G77/$AY77))</f>
        <v/>
      </c>
      <c r="L35" s="480"/>
      <c r="M35" s="480" t="str">
        <f>IF($AW$22="","",$AW$22*(I77/$AY77))</f>
        <v/>
      </c>
      <c r="N35" s="480"/>
      <c r="O35" s="480" t="str">
        <f>IF($AW$22="","",$AW$22*(K77/$AY77))</f>
        <v/>
      </c>
      <c r="P35" s="480"/>
      <c r="Q35" s="480" t="str">
        <f>IF($AW$22="","",$AW$22*(M77/$AY77))</f>
        <v/>
      </c>
      <c r="R35" s="480"/>
      <c r="S35" s="480" t="str">
        <f>IF($AW$22="","",$AW$22*(O77/$AY77))</f>
        <v/>
      </c>
      <c r="T35" s="480"/>
      <c r="U35" s="480" t="str">
        <f>IF($AW$22="","",$AW$22*(Q77/$AY77))</f>
        <v/>
      </c>
      <c r="V35" s="480"/>
      <c r="W35" s="480" t="str">
        <f>IF($AW$22="","",$AW$22*(S77/$AY77))</f>
        <v/>
      </c>
      <c r="X35" s="480"/>
      <c r="Y35" s="480" t="str">
        <f>IF($AW$22="","",$AW$22*(U77/$AY77))</f>
        <v/>
      </c>
      <c r="Z35" s="480"/>
      <c r="AA35" s="480" t="str">
        <f>IF($AW$22="","",$AW$22*(W77/$AY77))</f>
        <v/>
      </c>
      <c r="AB35" s="480"/>
      <c r="AC35" s="480" t="str">
        <f>IF($AW$22="","",$AW$22*(Y77/$AY77))</f>
        <v/>
      </c>
      <c r="AD35" s="480"/>
      <c r="AE35" s="480" t="str">
        <f>IF($AW$22="","",$AW$22*(AA77/$AY77))</f>
        <v/>
      </c>
      <c r="AF35" s="480"/>
      <c r="AG35" s="480" t="str">
        <f>IF($AW$22="","",$AW$22*(AC77/$AY77))</f>
        <v/>
      </c>
      <c r="AH35" s="480"/>
      <c r="AI35" s="480" t="str">
        <f>IF($AW$22="","",$AW$22*(AE77/$AY77))</f>
        <v/>
      </c>
      <c r="AJ35" s="480"/>
      <c r="AK35" s="480" t="str">
        <f>IF($AW$22="","",$AW$22*(AG77/$AY77))</f>
        <v/>
      </c>
      <c r="AL35" s="480"/>
      <c r="AM35" s="480" t="str">
        <f>IF($AW$22="","",$AW$22*(AI77/$AY77))</f>
        <v/>
      </c>
      <c r="AN35" s="480"/>
      <c r="AO35" s="480" t="str">
        <f>IF($AW$22="","",$AW$22*(AK77/$AY77))</f>
        <v/>
      </c>
      <c r="AP35" s="480"/>
      <c r="AQ35" s="480" t="str">
        <f>IF($AW$22="","",$AW$22*(AM77/$AY77))</f>
        <v/>
      </c>
      <c r="AR35" s="480"/>
      <c r="AS35" s="480" t="str">
        <f>IF($AW$22="","",$AW$22*(AO77/$AY77))</f>
        <v/>
      </c>
      <c r="AT35" s="480"/>
      <c r="AU35" s="480" t="str">
        <f>IF($AW$22="","",$AW$22*(AQ77/$AY77))</f>
        <v/>
      </c>
      <c r="AV35" s="480"/>
      <c r="AW35" s="480" t="str">
        <f>IF($AW$22="","",$AW$22*(AS77/$AY77))</f>
        <v/>
      </c>
      <c r="AX35" s="480"/>
      <c r="AY35" s="480" t="str">
        <f>IF($AW$22="","",$AW$22*(AU77/$AY77))</f>
        <v/>
      </c>
      <c r="AZ35" s="480"/>
      <c r="BA35" s="480" t="str">
        <f>IF($AW$22="","",$AW$22*(AW77/$AY77))</f>
        <v/>
      </c>
      <c r="BB35" s="481"/>
      <c r="BC35" s="22"/>
      <c r="BE35" s="473"/>
      <c r="BF35" s="474"/>
      <c r="BG35" s="474"/>
      <c r="BH35" s="474"/>
      <c r="BI35" s="474"/>
      <c r="BJ35" s="474"/>
      <c r="BK35" s="474"/>
      <c r="BL35" s="474"/>
      <c r="BM35" s="474"/>
      <c r="BN35" s="474"/>
      <c r="BO35" s="474"/>
      <c r="BP35" s="474"/>
      <c r="BQ35" s="474"/>
      <c r="BR35" s="474"/>
      <c r="BS35" s="474"/>
      <c r="BT35" s="474"/>
      <c r="BU35" s="474"/>
      <c r="BV35" s="474"/>
      <c r="BW35" s="474"/>
      <c r="BX35" s="474"/>
      <c r="BY35" s="474"/>
      <c r="BZ35" s="474"/>
      <c r="CA35" s="474"/>
      <c r="CB35" s="474"/>
      <c r="CC35" s="474"/>
      <c r="CD35" s="474"/>
      <c r="CE35" s="474"/>
      <c r="CF35" s="474"/>
      <c r="CG35" s="474"/>
      <c r="CH35" s="474"/>
      <c r="CI35" s="474"/>
      <c r="CJ35" s="474"/>
      <c r="CK35" s="474"/>
      <c r="CL35" s="474"/>
      <c r="CM35" s="474"/>
      <c r="CN35" s="474"/>
      <c r="CO35" s="474"/>
      <c r="CP35" s="474"/>
      <c r="CQ35" s="474"/>
      <c r="CR35" s="474"/>
      <c r="CS35" s="474"/>
      <c r="CT35" s="474"/>
      <c r="CU35" s="474"/>
      <c r="CV35" s="474"/>
      <c r="CW35" s="474"/>
      <c r="CX35" s="474"/>
      <c r="CY35" s="474"/>
      <c r="CZ35" s="474"/>
      <c r="DA35" s="474"/>
      <c r="DB35" s="474"/>
      <c r="DC35" s="474"/>
      <c r="DD35" s="475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</row>
    <row r="36" spans="2:195" s="21" customFormat="1" ht="15" customHeight="1" thickBot="1" x14ac:dyDescent="0.3">
      <c r="B36" s="155" t="s">
        <v>410</v>
      </c>
      <c r="C36" s="526"/>
      <c r="D36" s="156"/>
      <c r="E36" s="156"/>
      <c r="F36" s="156"/>
      <c r="G36" s="506" t="str">
        <f>IF($AZ$22="","",$AZ$22*(C78/$AY78))</f>
        <v/>
      </c>
      <c r="H36" s="506"/>
      <c r="I36" s="506" t="str">
        <f>IF($AZ$22="","",$AZ$22*(E78/$AY78))</f>
        <v/>
      </c>
      <c r="J36" s="506"/>
      <c r="K36" s="506" t="str">
        <f>IF($AZ$22="","",$AZ$22*(G78/$AY78))</f>
        <v/>
      </c>
      <c r="L36" s="506"/>
      <c r="M36" s="506" t="str">
        <f>IF($AZ$22="","",$AZ$22*(I78/$AY78))</f>
        <v/>
      </c>
      <c r="N36" s="506"/>
      <c r="O36" s="506" t="str">
        <f>IF($AZ$22="","",$AZ$22*(K78/$AY78))</f>
        <v/>
      </c>
      <c r="P36" s="506"/>
      <c r="Q36" s="506" t="str">
        <f>IF($AZ$22="","",$AZ$22*(M78/$AY78))</f>
        <v/>
      </c>
      <c r="R36" s="506"/>
      <c r="S36" s="506" t="str">
        <f>IF($AZ$22="","",$AZ$22*(O78/$AY78))</f>
        <v/>
      </c>
      <c r="T36" s="506"/>
      <c r="U36" s="506" t="str">
        <f>IF($AZ$22="","",$AZ$22*(Q78/$AY78))</f>
        <v/>
      </c>
      <c r="V36" s="506"/>
      <c r="W36" s="506" t="str">
        <f>IF($AZ$22="","",$AZ$22*(S78/$AY78))</f>
        <v/>
      </c>
      <c r="X36" s="506"/>
      <c r="Y36" s="506" t="str">
        <f>IF($AZ$22="","",$AZ$22*(U78/$AY78))</f>
        <v/>
      </c>
      <c r="Z36" s="506"/>
      <c r="AA36" s="506" t="str">
        <f>IF($AZ$22="","",$AZ$22*(W78/$AY78))</f>
        <v/>
      </c>
      <c r="AB36" s="506"/>
      <c r="AC36" s="506" t="str">
        <f>IF($AZ$22="","",$AZ$22*(Y78/$AY78))</f>
        <v/>
      </c>
      <c r="AD36" s="506"/>
      <c r="AE36" s="506" t="str">
        <f>IF($AZ$22="","",$AZ$22*(AA78/$AY78))</f>
        <v/>
      </c>
      <c r="AF36" s="506"/>
      <c r="AG36" s="506" t="str">
        <f>IF($AZ$22="","",$AZ$22*(AC78/$AY78))</f>
        <v/>
      </c>
      <c r="AH36" s="506"/>
      <c r="AI36" s="506" t="str">
        <f>IF($AZ$22="","",$AZ$22*(AE78/$AY78))</f>
        <v/>
      </c>
      <c r="AJ36" s="506"/>
      <c r="AK36" s="506" t="str">
        <f>IF($AZ$22="","",$AZ$22*(AG78/$AY78))</f>
        <v/>
      </c>
      <c r="AL36" s="506"/>
      <c r="AM36" s="506" t="str">
        <f>IF($AZ$22="","",$AZ$22*(AI78/$AY78))</f>
        <v/>
      </c>
      <c r="AN36" s="506"/>
      <c r="AO36" s="506" t="str">
        <f>IF($AZ$22="","",$AZ$22*(AK78/$AY78))</f>
        <v/>
      </c>
      <c r="AP36" s="506"/>
      <c r="AQ36" s="506" t="str">
        <f>IF($AZ$22="","",$AZ$22*(AM78/$AY78))</f>
        <v/>
      </c>
      <c r="AR36" s="506"/>
      <c r="AS36" s="506" t="str">
        <f>IF($AZ$22="","",$AZ$22*(AO78/$AY78))</f>
        <v/>
      </c>
      <c r="AT36" s="506"/>
      <c r="AU36" s="506" t="str">
        <f>IF($AZ$22="","",$AZ$22*(AQ78/$AY78))</f>
        <v/>
      </c>
      <c r="AV36" s="506"/>
      <c r="AW36" s="506" t="str">
        <f>IF($AZ$22="","",$AZ$22*(AS78/$AY78))</f>
        <v/>
      </c>
      <c r="AX36" s="506"/>
      <c r="AY36" s="506" t="str">
        <f>IF($AZ$22="","",$AZ$22*(AU78/$AY78))</f>
        <v/>
      </c>
      <c r="AZ36" s="506"/>
      <c r="BA36" s="506" t="str">
        <f>IF($AZ$22="","",$AZ$22*(AW78/$AY78))</f>
        <v/>
      </c>
      <c r="BB36" s="350"/>
      <c r="BC36" s="22"/>
      <c r="BE36" s="473"/>
      <c r="BF36" s="474"/>
      <c r="BG36" s="474"/>
      <c r="BH36" s="474"/>
      <c r="BI36" s="474"/>
      <c r="BJ36" s="474"/>
      <c r="BK36" s="474"/>
      <c r="BL36" s="474"/>
      <c r="BM36" s="474"/>
      <c r="BN36" s="474"/>
      <c r="BO36" s="474"/>
      <c r="BP36" s="474"/>
      <c r="BQ36" s="474"/>
      <c r="BR36" s="474"/>
      <c r="BS36" s="474"/>
      <c r="BT36" s="474"/>
      <c r="BU36" s="474"/>
      <c r="BV36" s="474"/>
      <c r="BW36" s="474"/>
      <c r="BX36" s="474"/>
      <c r="BY36" s="474"/>
      <c r="BZ36" s="474"/>
      <c r="CA36" s="474"/>
      <c r="CB36" s="474"/>
      <c r="CC36" s="474"/>
      <c r="CD36" s="474"/>
      <c r="CE36" s="474"/>
      <c r="CF36" s="474"/>
      <c r="CG36" s="474"/>
      <c r="CH36" s="474"/>
      <c r="CI36" s="474"/>
      <c r="CJ36" s="474"/>
      <c r="CK36" s="474"/>
      <c r="CL36" s="474"/>
      <c r="CM36" s="474"/>
      <c r="CN36" s="474"/>
      <c r="CO36" s="474"/>
      <c r="CP36" s="474"/>
      <c r="CQ36" s="474"/>
      <c r="CR36" s="474"/>
      <c r="CS36" s="474"/>
      <c r="CT36" s="474"/>
      <c r="CU36" s="474"/>
      <c r="CV36" s="474"/>
      <c r="CW36" s="474"/>
      <c r="CX36" s="474"/>
      <c r="CY36" s="474"/>
      <c r="CZ36" s="474"/>
      <c r="DA36" s="474"/>
      <c r="DB36" s="474"/>
      <c r="DC36" s="474"/>
      <c r="DD36" s="475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</row>
    <row r="37" spans="2:195" ht="17.100000000000001" customHeight="1" x14ac:dyDescent="0.25">
      <c r="B37" s="540" t="s">
        <v>720</v>
      </c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0"/>
      <c r="V37" s="540"/>
      <c r="W37" s="540"/>
      <c r="X37" s="540"/>
      <c r="Y37" s="540"/>
      <c r="Z37" s="540"/>
      <c r="AA37" s="540"/>
      <c r="AB37" s="540"/>
      <c r="AC37" s="540"/>
      <c r="AD37" s="540"/>
      <c r="AE37" s="540"/>
      <c r="AF37" s="540"/>
      <c r="AG37" s="540"/>
      <c r="AH37" s="540"/>
      <c r="AI37" s="540"/>
      <c r="AJ37" s="540"/>
      <c r="AK37" s="540"/>
      <c r="AL37" s="540"/>
      <c r="AM37" s="540"/>
      <c r="AN37" s="540"/>
      <c r="AO37" s="540"/>
      <c r="AP37" s="540"/>
      <c r="AQ37" s="540"/>
      <c r="AR37" s="540"/>
      <c r="AS37" s="540"/>
      <c r="AT37" s="540"/>
      <c r="AU37" s="540"/>
      <c r="AV37" s="540"/>
      <c r="AW37" s="540"/>
      <c r="AX37" s="540"/>
      <c r="AY37" s="540"/>
      <c r="AZ37" s="540"/>
      <c r="BA37" s="540"/>
      <c r="BB37" s="540"/>
      <c r="BC37" s="88"/>
      <c r="BD37" s="4"/>
      <c r="BE37" s="473"/>
      <c r="BF37" s="474"/>
      <c r="BG37" s="474"/>
      <c r="BH37" s="474"/>
      <c r="BI37" s="474"/>
      <c r="BJ37" s="474"/>
      <c r="BK37" s="474"/>
      <c r="BL37" s="474"/>
      <c r="BM37" s="474"/>
      <c r="BN37" s="474"/>
      <c r="BO37" s="474"/>
      <c r="BP37" s="474"/>
      <c r="BQ37" s="474"/>
      <c r="BR37" s="474"/>
      <c r="BS37" s="474"/>
      <c r="BT37" s="474"/>
      <c r="BU37" s="474"/>
      <c r="BV37" s="474"/>
      <c r="BW37" s="474"/>
      <c r="BX37" s="474"/>
      <c r="BY37" s="474"/>
      <c r="BZ37" s="474"/>
      <c r="CA37" s="474"/>
      <c r="CB37" s="474"/>
      <c r="CC37" s="474"/>
      <c r="CD37" s="474"/>
      <c r="CE37" s="474"/>
      <c r="CF37" s="474"/>
      <c r="CG37" s="474"/>
      <c r="CH37" s="474"/>
      <c r="CI37" s="474"/>
      <c r="CJ37" s="474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4"/>
      <c r="DD37" s="475"/>
      <c r="DE37" s="88"/>
      <c r="DF37" s="88"/>
    </row>
    <row r="38" spans="2:195" s="37" customFormat="1" ht="17.100000000000001" customHeight="1" thickBot="1" x14ac:dyDescent="0.3"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541"/>
      <c r="AF38" s="541"/>
      <c r="AG38" s="541"/>
      <c r="AH38" s="541"/>
      <c r="AI38" s="541"/>
      <c r="AJ38" s="541"/>
      <c r="AK38" s="541"/>
      <c r="AL38" s="541"/>
      <c r="AM38" s="541"/>
      <c r="AN38" s="541"/>
      <c r="AO38" s="541"/>
      <c r="AP38" s="541"/>
      <c r="AQ38" s="541"/>
      <c r="AR38" s="541"/>
      <c r="AS38" s="541"/>
      <c r="AT38" s="541"/>
      <c r="AU38" s="541"/>
      <c r="AV38" s="541"/>
      <c r="AW38" s="541"/>
      <c r="AX38" s="541"/>
      <c r="AY38" s="541"/>
      <c r="AZ38" s="541"/>
      <c r="BA38" s="541"/>
      <c r="BB38" s="541"/>
      <c r="BC38" s="88"/>
      <c r="BE38" s="476"/>
      <c r="BF38" s="477"/>
      <c r="BG38" s="477"/>
      <c r="BH38" s="477"/>
      <c r="BI38" s="477"/>
      <c r="BJ38" s="477"/>
      <c r="BK38" s="477"/>
      <c r="BL38" s="477"/>
      <c r="BM38" s="477"/>
      <c r="BN38" s="477"/>
      <c r="BO38" s="477"/>
      <c r="BP38" s="477"/>
      <c r="BQ38" s="477"/>
      <c r="BR38" s="477"/>
      <c r="BS38" s="477"/>
      <c r="BT38" s="477"/>
      <c r="BU38" s="477"/>
      <c r="BV38" s="477"/>
      <c r="BW38" s="477"/>
      <c r="BX38" s="477"/>
      <c r="BY38" s="477"/>
      <c r="BZ38" s="477"/>
      <c r="CA38" s="477"/>
      <c r="CB38" s="477"/>
      <c r="CC38" s="477"/>
      <c r="CD38" s="477"/>
      <c r="CE38" s="477"/>
      <c r="CF38" s="477"/>
      <c r="CG38" s="477"/>
      <c r="CH38" s="477"/>
      <c r="CI38" s="477"/>
      <c r="CJ38" s="477"/>
      <c r="CK38" s="477"/>
      <c r="CL38" s="477"/>
      <c r="CM38" s="477"/>
      <c r="CN38" s="477"/>
      <c r="CO38" s="477"/>
      <c r="CP38" s="477"/>
      <c r="CQ38" s="477"/>
      <c r="CR38" s="477"/>
      <c r="CS38" s="477"/>
      <c r="CT38" s="477"/>
      <c r="CU38" s="477"/>
      <c r="CV38" s="477"/>
      <c r="CW38" s="477"/>
      <c r="CX38" s="477"/>
      <c r="CY38" s="477"/>
      <c r="CZ38" s="477"/>
      <c r="DA38" s="477"/>
      <c r="DB38" s="477"/>
      <c r="DC38" s="477"/>
      <c r="DD38" s="478"/>
      <c r="DE38" s="88"/>
      <c r="DF38" s="88"/>
    </row>
    <row r="39" spans="2:195" s="37" customFormat="1" ht="15" x14ac:dyDescent="0.25"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</row>
    <row r="40" spans="2:195" s="36" customFormat="1" ht="17.100000000000001" customHeight="1" x14ac:dyDescent="0.25"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2:195" s="36" customFormat="1" ht="17.100000000000001" customHeight="1" x14ac:dyDescent="0.25"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</row>
    <row r="42" spans="2:195" s="36" customFormat="1" ht="17.100000000000001" customHeight="1" x14ac:dyDescent="0.25">
      <c r="BE42" s="2"/>
      <c r="BF42" s="2"/>
      <c r="BG42" s="2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2"/>
      <c r="BV42" s="2"/>
      <c r="BW42" s="144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</row>
    <row r="43" spans="2:195" s="36" customFormat="1" ht="17.100000000000001" customHeight="1" x14ac:dyDescent="0.25">
      <c r="BE43" s="2"/>
      <c r="BF43" s="2"/>
      <c r="BG43" s="2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2"/>
      <c r="BV43" s="2"/>
      <c r="BW43" s="144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</row>
    <row r="44" spans="2:195" s="36" customFormat="1" ht="17.100000000000001" customHeight="1" x14ac:dyDescent="0.25">
      <c r="I44" s="483">
        <f>IF(C9="Inversor",0,(U9*X9)/1000)</f>
        <v>0</v>
      </c>
      <c r="J44" s="483"/>
      <c r="K44" s="483"/>
      <c r="L44" s="483">
        <f>IF(C9="Inversor",(U9*X9)/1000,0)</f>
        <v>0</v>
      </c>
      <c r="M44" s="483"/>
      <c r="N44" s="483"/>
      <c r="R44" s="483">
        <f>S22*31+V22*28+Y22*31+AB22*30+AE22*31+AH22*30+AK22*31+AN22*31+AQ22*30+AT22*31+AW22*30+AZ22*31</f>
        <v>0</v>
      </c>
      <c r="S44" s="483"/>
      <c r="T44" s="483"/>
      <c r="U44" s="483"/>
      <c r="X44" s="2"/>
      <c r="Z44" s="483">
        <f>IF(C9="Panel FV",U9,0)</f>
        <v>0</v>
      </c>
      <c r="AA44" s="483"/>
      <c r="AB44" s="483"/>
      <c r="AC44" s="483">
        <f>IF(BF9="aeroxerador",CA9*BX9,0)</f>
        <v>0</v>
      </c>
      <c r="AD44" s="483"/>
      <c r="AE44" s="483"/>
      <c r="AF44" s="483">
        <f>IF(BF9="Inversor",CA9*BX9,0)</f>
        <v>0</v>
      </c>
      <c r="AG44" s="483"/>
      <c r="AH44" s="483"/>
      <c r="AJ44" s="483">
        <f>IF(BF9="Panel térmico",BX9*CH9,0)</f>
        <v>0</v>
      </c>
      <c r="AK44" s="483"/>
      <c r="AL44" s="483"/>
      <c r="AN44" s="2" t="s">
        <v>660</v>
      </c>
      <c r="BE44" s="2"/>
      <c r="BF44" s="2"/>
      <c r="BG44" s="2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2"/>
      <c r="BV44" s="2"/>
      <c r="BW44" s="144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</row>
    <row r="45" spans="2:195" s="36" customFormat="1" ht="17.100000000000001" customHeight="1" x14ac:dyDescent="0.25">
      <c r="I45" s="483">
        <f>IF(C10="Inversor",0,(U10*X10)/1000)</f>
        <v>0</v>
      </c>
      <c r="J45" s="483"/>
      <c r="K45" s="483"/>
      <c r="L45" s="483">
        <f>IF(C10="Inversor",(U10*X10)/1000,0)</f>
        <v>0</v>
      </c>
      <c r="M45" s="483"/>
      <c r="N45" s="483"/>
      <c r="R45" s="487">
        <f>CN24</f>
        <v>0</v>
      </c>
      <c r="S45" s="483"/>
      <c r="T45" s="483"/>
      <c r="U45" s="483"/>
      <c r="X45" s="2"/>
      <c r="Z45" s="483">
        <f t="shared" ref="Z45:Z47" si="0">IF(C10="Panel FV",U10,0)</f>
        <v>0</v>
      </c>
      <c r="AA45" s="483"/>
      <c r="AB45" s="483"/>
      <c r="AC45" s="483">
        <f>IF(BF10="aeroxerador",CA10*BX10,0)</f>
        <v>0</v>
      </c>
      <c r="AD45" s="483"/>
      <c r="AE45" s="483"/>
      <c r="AF45" s="483">
        <f>IF(BF10="Inversor",CA10*BX10,0)</f>
        <v>0</v>
      </c>
      <c r="AG45" s="483"/>
      <c r="AH45" s="483"/>
      <c r="AJ45" s="483">
        <f>IF(BF10="Panel térmico",BX10*CH10,0)</f>
        <v>0</v>
      </c>
      <c r="AK45" s="483"/>
      <c r="AL45" s="483"/>
      <c r="AN45" s="2" t="s">
        <v>436</v>
      </c>
      <c r="BE45" s="2"/>
      <c r="BF45" s="2"/>
      <c r="BG45" s="2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2"/>
      <c r="BV45" s="2"/>
      <c r="BW45" s="144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</row>
    <row r="46" spans="2:195" s="36" customFormat="1" ht="17.100000000000001" customHeight="1" x14ac:dyDescent="0.25">
      <c r="I46" s="483">
        <f>IF(C11="Inversor",0,(U11*X11)/1000)</f>
        <v>0</v>
      </c>
      <c r="J46" s="483"/>
      <c r="K46" s="483"/>
      <c r="L46" s="483">
        <f>IF(C11="Inversor",(U11*X11)/1000,0)</f>
        <v>0</v>
      </c>
      <c r="M46" s="483"/>
      <c r="N46" s="483"/>
      <c r="O46" s="483"/>
      <c r="P46" s="483"/>
      <c r="Q46" s="483"/>
      <c r="X46" s="2"/>
      <c r="Z46" s="483">
        <f t="shared" si="0"/>
        <v>0</v>
      </c>
      <c r="AA46" s="483"/>
      <c r="AB46" s="483"/>
      <c r="AC46" s="483">
        <f>IF(BF11="aeroxerador",CA11*BX11,0)</f>
        <v>0</v>
      </c>
      <c r="AD46" s="483"/>
      <c r="AE46" s="483"/>
      <c r="AF46" s="483">
        <f>IF(BF11="Inversor",CA11*BX11,0)</f>
        <v>0</v>
      </c>
      <c r="AG46" s="483"/>
      <c r="AH46" s="483"/>
      <c r="AJ46" s="483">
        <f>IF(BF11="Panel térmico",BX11*CH11,0)</f>
        <v>0</v>
      </c>
      <c r="AK46" s="483"/>
      <c r="AL46" s="483"/>
      <c r="AN46" s="2" t="s">
        <v>560</v>
      </c>
      <c r="BE46" s="2"/>
      <c r="BF46" s="2"/>
      <c r="BG46" s="2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2"/>
      <c r="BV46" s="2"/>
      <c r="BW46" s="144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</row>
    <row r="47" spans="2:195" s="36" customFormat="1" ht="17.100000000000001" customHeight="1" x14ac:dyDescent="0.25">
      <c r="I47" s="483">
        <f>IF(C12="Inversor",0,(U12*X12)/1000)</f>
        <v>0</v>
      </c>
      <c r="J47" s="483"/>
      <c r="K47" s="483"/>
      <c r="L47" s="483">
        <f>IF(C12="Inversor",(U12*X12)/1000,0)</f>
        <v>0</v>
      </c>
      <c r="M47" s="483"/>
      <c r="N47" s="483"/>
      <c r="O47" s="482"/>
      <c r="P47" s="483"/>
      <c r="Q47" s="483"/>
      <c r="R47" s="482">
        <f>SUM(I44:K47)</f>
        <v>0</v>
      </c>
      <c r="S47" s="482"/>
      <c r="T47" s="482"/>
      <c r="U47" s="482"/>
      <c r="V47" s="482">
        <f>SUM(L44:N47)</f>
        <v>0</v>
      </c>
      <c r="W47" s="482"/>
      <c r="X47" s="482"/>
      <c r="Y47" s="482"/>
      <c r="Z47" s="483">
        <f t="shared" si="0"/>
        <v>0</v>
      </c>
      <c r="AA47" s="483"/>
      <c r="AB47" s="483"/>
      <c r="AC47" s="483">
        <f>IF(BF12="aeroxerador",CA12*BX12,0)</f>
        <v>0</v>
      </c>
      <c r="AD47" s="483"/>
      <c r="AE47" s="483"/>
      <c r="AF47" s="483">
        <f>IF(BF12="Inversor",CA12*BX12,0)</f>
        <v>0</v>
      </c>
      <c r="AG47" s="483"/>
      <c r="AH47" s="483"/>
      <c r="AJ47" s="483">
        <f>IF(BF12="Panel térmico",BX12*CH12,0)</f>
        <v>0</v>
      </c>
      <c r="AK47" s="483"/>
      <c r="AL47" s="483"/>
      <c r="BE47" s="2"/>
      <c r="BF47" s="2"/>
      <c r="BG47" s="2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2"/>
      <c r="BV47" s="2"/>
      <c r="BW47" s="144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</row>
    <row r="48" spans="2:195" s="36" customFormat="1" ht="17.100000000000001" customHeight="1" x14ac:dyDescent="0.25">
      <c r="F48" s="2" t="s">
        <v>432</v>
      </c>
      <c r="I48" s="483">
        <f>IF(C11="Panel",(U11*X11)/1000,0)</f>
        <v>0</v>
      </c>
      <c r="J48" s="483"/>
      <c r="K48" s="483"/>
      <c r="L48" s="483"/>
      <c r="M48" s="483"/>
      <c r="N48" s="483"/>
      <c r="O48" s="482"/>
      <c r="P48" s="483"/>
      <c r="Q48" s="483"/>
      <c r="R48" s="482">
        <f>SUM(AC44:AE47)</f>
        <v>0</v>
      </c>
      <c r="S48" s="482"/>
      <c r="T48" s="482"/>
      <c r="U48" s="482"/>
      <c r="V48" s="482">
        <f>SUM(AF44:AH47)</f>
        <v>0</v>
      </c>
      <c r="W48" s="482"/>
      <c r="X48" s="482"/>
      <c r="Y48" s="482"/>
      <c r="Z48" s="483">
        <f>IF(BF9="aeroxerador",BX9,0)</f>
        <v>0</v>
      </c>
      <c r="AA48" s="483"/>
      <c r="AB48" s="483"/>
      <c r="AC48" s="483">
        <f>IF(BF9="aeroxerador",CA9*BX9,0)</f>
        <v>0</v>
      </c>
      <c r="AD48" s="483"/>
      <c r="AE48" s="483"/>
      <c r="BE48" s="2"/>
      <c r="BF48" s="2"/>
      <c r="BG48" s="2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2"/>
      <c r="BV48" s="2"/>
      <c r="BW48" s="144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</row>
    <row r="49" spans="6:134" s="36" customFormat="1" ht="17.100000000000001" customHeight="1" x14ac:dyDescent="0.25">
      <c r="F49" s="2" t="s">
        <v>433</v>
      </c>
      <c r="I49" s="483">
        <f>IF(C12="Panel",(U12*X12)/1000,0)</f>
        <v>0</v>
      </c>
      <c r="J49" s="483"/>
      <c r="K49" s="483"/>
      <c r="L49" s="483"/>
      <c r="M49" s="483"/>
      <c r="N49" s="483"/>
      <c r="O49" s="507"/>
      <c r="P49" s="483"/>
      <c r="Q49" s="483"/>
      <c r="X49" s="2"/>
      <c r="Z49" s="483">
        <f>IF(BF10="aeroxerador",BX10,0)</f>
        <v>0</v>
      </c>
      <c r="AA49" s="483"/>
      <c r="AB49" s="483"/>
      <c r="AC49" s="483">
        <f t="shared" ref="AC49:AC51" si="1">IF(BF10="aeroxerador",CA10*BX10,0)</f>
        <v>0</v>
      </c>
      <c r="AD49" s="483"/>
      <c r="AE49" s="483"/>
      <c r="BE49" s="2"/>
      <c r="BF49" s="2"/>
      <c r="BG49" s="2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2"/>
      <c r="BV49" s="2"/>
      <c r="BW49" s="144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</row>
    <row r="50" spans="6:134" s="36" customFormat="1" ht="17.100000000000001" customHeight="1" x14ac:dyDescent="0.25">
      <c r="F50" s="2" t="s">
        <v>468</v>
      </c>
      <c r="K50" s="2"/>
      <c r="L50" s="483">
        <f>IF(C9="Panel FV",U9*AE9,0)</f>
        <v>0</v>
      </c>
      <c r="M50" s="483"/>
      <c r="N50" s="483"/>
      <c r="O50" s="483"/>
      <c r="P50" s="483"/>
      <c r="Q50" s="483"/>
      <c r="X50" s="2"/>
      <c r="Z50" s="483">
        <f>IF(BF11="aeroxerador",BX11,0)</f>
        <v>0</v>
      </c>
      <c r="AA50" s="483"/>
      <c r="AB50" s="483"/>
      <c r="AC50" s="483">
        <f t="shared" si="1"/>
        <v>0</v>
      </c>
      <c r="AD50" s="483"/>
      <c r="AE50" s="483"/>
      <c r="AM50" s="107"/>
      <c r="AN50" s="108" t="s">
        <v>687</v>
      </c>
      <c r="AO50" s="109">
        <v>2.9999999999999997E-4</v>
      </c>
      <c r="AR50" s="36" t="str">
        <f>IF(BL22="","",IF(CB22="","",1))</f>
        <v/>
      </c>
      <c r="AS50" s="36" t="str">
        <f>IF(CL22="","",IF(DB22="","",1))</f>
        <v/>
      </c>
      <c r="AT50" s="36">
        <f>SUM(AR50:AS50)</f>
        <v>0</v>
      </c>
      <c r="AU50" s="539">
        <f>IF(AT50=2,LN(DB22/CB22)/LN(CL22/BL22),0)</f>
        <v>0</v>
      </c>
      <c r="AV50" s="539"/>
      <c r="AW50" s="539"/>
      <c r="BE50" s="2"/>
      <c r="BF50" s="2"/>
      <c r="BG50" s="2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2"/>
      <c r="BV50" s="2"/>
      <c r="BW50" s="144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F50" s="2"/>
      <c r="DG50" s="2">
        <v>1</v>
      </c>
      <c r="DH50" s="2">
        <v>2</v>
      </c>
      <c r="DI50" s="2">
        <v>3</v>
      </c>
      <c r="DJ50" s="2">
        <v>4</v>
      </c>
      <c r="DK50" s="2">
        <v>5</v>
      </c>
      <c r="DL50" s="2">
        <v>6</v>
      </c>
      <c r="DM50" s="2">
        <v>7</v>
      </c>
      <c r="DN50" s="2">
        <v>8</v>
      </c>
      <c r="DO50" s="2">
        <v>9</v>
      </c>
      <c r="DP50" s="2">
        <v>10</v>
      </c>
      <c r="DQ50" s="2">
        <v>11</v>
      </c>
      <c r="DR50" s="2">
        <v>12</v>
      </c>
      <c r="DS50" s="2">
        <v>13</v>
      </c>
      <c r="DT50" s="2">
        <v>14</v>
      </c>
      <c r="DU50" s="2">
        <v>15</v>
      </c>
      <c r="DV50" s="2">
        <v>16</v>
      </c>
      <c r="DW50" s="2">
        <v>17</v>
      </c>
      <c r="DX50" s="2">
        <v>18</v>
      </c>
      <c r="DY50" s="2">
        <v>19</v>
      </c>
      <c r="DZ50" s="2">
        <v>20</v>
      </c>
      <c r="EA50" s="2">
        <v>21</v>
      </c>
      <c r="EB50" s="2">
        <v>22</v>
      </c>
      <c r="EC50" s="2">
        <v>23</v>
      </c>
      <c r="ED50" s="2">
        <v>24</v>
      </c>
    </row>
    <row r="51" spans="6:134" s="36" customFormat="1" ht="17.100000000000001" customHeight="1" x14ac:dyDescent="0.25">
      <c r="F51" s="2" t="s">
        <v>560</v>
      </c>
      <c r="K51" s="2"/>
      <c r="L51" s="483">
        <f>IF(C10="Panel FV",U10*AE10,0)</f>
        <v>0</v>
      </c>
      <c r="M51" s="483"/>
      <c r="N51" s="483"/>
      <c r="O51" s="483"/>
      <c r="P51" s="483"/>
      <c r="Q51" s="483"/>
      <c r="X51" s="2"/>
      <c r="Z51" s="483">
        <f>IF(BF12="aeroxerador",BX12,0)</f>
        <v>0</v>
      </c>
      <c r="AA51" s="483"/>
      <c r="AB51" s="483"/>
      <c r="AC51" s="483">
        <f t="shared" si="1"/>
        <v>0</v>
      </c>
      <c r="AD51" s="483"/>
      <c r="AE51" s="483"/>
      <c r="AM51" s="107"/>
      <c r="AN51" s="145" t="s">
        <v>676</v>
      </c>
      <c r="AO51" s="2">
        <v>0.5</v>
      </c>
      <c r="AR51" s="551"/>
      <c r="AS51" s="551"/>
      <c r="BE51" s="2"/>
      <c r="BF51" s="2"/>
      <c r="BG51" s="2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2"/>
      <c r="BV51" s="2"/>
      <c r="BW51" s="144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F51" s="2"/>
      <c r="DG51" s="2" t="e">
        <f>IF(#REF!="",0,#REF!)</f>
        <v>#REF!</v>
      </c>
      <c r="DH51" s="2" t="e">
        <f>IF(#REF!="",0,#REF!)</f>
        <v>#REF!</v>
      </c>
      <c r="DI51" s="2" t="e">
        <f>IF(#REF!="",0,#REF!)</f>
        <v>#REF!</v>
      </c>
      <c r="DJ51" s="2" t="e">
        <f>IF(#REF!="",0,#REF!)</f>
        <v>#REF!</v>
      </c>
      <c r="DK51" s="2" t="e">
        <f>IF(#REF!="",0,#REF!)</f>
        <v>#REF!</v>
      </c>
      <c r="DL51" s="2" t="e">
        <f>IF(#REF!="",0,#REF!)</f>
        <v>#REF!</v>
      </c>
      <c r="DM51" s="2" t="e">
        <f>IF(#REF!="",0,#REF!)</f>
        <v>#REF!</v>
      </c>
      <c r="DN51" s="2" t="e">
        <f>IF(#REF!="",0,#REF!)</f>
        <v>#REF!</v>
      </c>
      <c r="DO51" s="2" t="e">
        <f>IF(#REF!="",0,#REF!)</f>
        <v>#REF!</v>
      </c>
      <c r="DP51" s="2" t="e">
        <f>IF(#REF!="",0,#REF!)</f>
        <v>#REF!</v>
      </c>
      <c r="DQ51" s="2" t="e">
        <f>IF(#REF!="",0,#REF!)</f>
        <v>#REF!</v>
      </c>
      <c r="DR51" s="2" t="e">
        <f>IF(#REF!="",0,#REF!)</f>
        <v>#REF!</v>
      </c>
      <c r="DS51" s="2" t="e">
        <f>IF(#REF!="",0,#REF!)</f>
        <v>#REF!</v>
      </c>
      <c r="DT51" s="2" t="e">
        <f>IF(#REF!="",0,#REF!)</f>
        <v>#REF!</v>
      </c>
      <c r="DU51" s="2" t="e">
        <f>IF(#REF!="",0,#REF!)</f>
        <v>#REF!</v>
      </c>
      <c r="DV51" s="2" t="e">
        <f>IF(#REF!="",0,#REF!)</f>
        <v>#REF!</v>
      </c>
      <c r="DW51" s="2" t="e">
        <f>IF(#REF!="",0,#REF!)</f>
        <v>#REF!</v>
      </c>
      <c r="DX51" s="2" t="e">
        <f>IF(#REF!="",0,#REF!)</f>
        <v>#REF!</v>
      </c>
      <c r="DY51" s="2" t="e">
        <f>IF(#REF!="",0,#REF!)</f>
        <v>#REF!</v>
      </c>
      <c r="DZ51" s="2" t="e">
        <f>IF(#REF!="",0,#REF!)</f>
        <v>#REF!</v>
      </c>
      <c r="EA51" s="2" t="e">
        <f>IF(#REF!="",0,#REF!)</f>
        <v>#REF!</v>
      </c>
      <c r="EB51" s="2" t="e">
        <f>IF(#REF!="",0,#REF!)</f>
        <v>#REF!</v>
      </c>
      <c r="EC51" s="2" t="e">
        <f>IF(#REF!="",0,#REF!)</f>
        <v>#REF!</v>
      </c>
      <c r="ED51" s="2" t="e">
        <f>IF(#REF!="",0,#REF!)</f>
        <v>#REF!</v>
      </c>
    </row>
    <row r="52" spans="6:134" s="36" customFormat="1" ht="17.100000000000001" customHeight="1" x14ac:dyDescent="0.25">
      <c r="F52" s="2"/>
      <c r="K52" s="2"/>
      <c r="L52" s="483">
        <f>IF(C11="Panel FV",U11*AE11,0)</f>
        <v>0</v>
      </c>
      <c r="M52" s="483"/>
      <c r="N52" s="483"/>
      <c r="O52" s="483"/>
      <c r="P52" s="483"/>
      <c r="Q52" s="483"/>
      <c r="AM52" s="107"/>
      <c r="AN52" s="145" t="s">
        <v>675</v>
      </c>
      <c r="AO52" s="2">
        <v>0.8</v>
      </c>
      <c r="BE52" s="2"/>
      <c r="BF52" s="2"/>
      <c r="BG52" s="2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2"/>
      <c r="BV52" s="2"/>
      <c r="BW52" s="144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F52" s="2"/>
      <c r="DG52" s="2" t="e">
        <f>IF(#REF!="",0,#REF!)</f>
        <v>#REF!</v>
      </c>
      <c r="DH52" s="2" t="e">
        <f>IF(#REF!="",0,#REF!)</f>
        <v>#REF!</v>
      </c>
      <c r="DI52" s="2" t="e">
        <f>IF(#REF!="",0,#REF!)</f>
        <v>#REF!</v>
      </c>
      <c r="DJ52" s="2" t="e">
        <f>IF(#REF!="",0,#REF!)</f>
        <v>#REF!</v>
      </c>
      <c r="DK52" s="2" t="e">
        <f>IF(#REF!="",0,#REF!)</f>
        <v>#REF!</v>
      </c>
      <c r="DL52" s="2" t="e">
        <f>IF(#REF!="",0,#REF!)</f>
        <v>#REF!</v>
      </c>
      <c r="DM52" s="2" t="e">
        <f>IF(#REF!="",0,#REF!)</f>
        <v>#REF!</v>
      </c>
      <c r="DN52" s="2" t="e">
        <f>IF(#REF!="",0,#REF!)</f>
        <v>#REF!</v>
      </c>
      <c r="DO52" s="2" t="e">
        <f>IF(#REF!="",0,#REF!)</f>
        <v>#REF!</v>
      </c>
      <c r="DP52" s="2" t="e">
        <f>IF(#REF!="",0,#REF!)</f>
        <v>#REF!</v>
      </c>
      <c r="DQ52" s="2" t="e">
        <f>IF(#REF!="",0,#REF!)</f>
        <v>#REF!</v>
      </c>
      <c r="DR52" s="2" t="e">
        <f>IF(#REF!="",0,#REF!)</f>
        <v>#REF!</v>
      </c>
      <c r="DS52" s="2" t="e">
        <f>IF(#REF!="",0,#REF!)</f>
        <v>#REF!</v>
      </c>
      <c r="DT52" s="2" t="e">
        <f>IF(#REF!="",0,#REF!)</f>
        <v>#REF!</v>
      </c>
      <c r="DU52" s="2" t="e">
        <f>IF(#REF!="",0,#REF!)</f>
        <v>#REF!</v>
      </c>
      <c r="DV52" s="2" t="e">
        <f>IF(#REF!="",0,#REF!)</f>
        <v>#REF!</v>
      </c>
      <c r="DW52" s="2" t="e">
        <f>IF(#REF!="",0,#REF!)</f>
        <v>#REF!</v>
      </c>
      <c r="DX52" s="2" t="e">
        <f>IF(#REF!="",0,#REF!)</f>
        <v>#REF!</v>
      </c>
      <c r="DY52" s="2" t="e">
        <f>IF(#REF!="",0,#REF!)</f>
        <v>#REF!</v>
      </c>
      <c r="DZ52" s="2" t="e">
        <f>IF(#REF!="",0,#REF!)</f>
        <v>#REF!</v>
      </c>
      <c r="EA52" s="2" t="e">
        <f>IF(#REF!="",0,#REF!)</f>
        <v>#REF!</v>
      </c>
      <c r="EB52" s="2" t="e">
        <f>IF(#REF!="",0,#REF!)</f>
        <v>#REF!</v>
      </c>
      <c r="EC52" s="2" t="e">
        <f>IF(#REF!="",0,#REF!)</f>
        <v>#REF!</v>
      </c>
      <c r="ED52" s="2" t="e">
        <f>IF(#REF!="",0,#REF!)</f>
        <v>#REF!</v>
      </c>
    </row>
    <row r="53" spans="6:134" s="36" customFormat="1" ht="17.100000000000001" customHeight="1" x14ac:dyDescent="0.25">
      <c r="F53" s="2" t="s">
        <v>561</v>
      </c>
      <c r="K53" s="2"/>
      <c r="L53" s="483">
        <f>IF(C12="Panel FV",U12*AE12,0)</f>
        <v>0</v>
      </c>
      <c r="M53" s="483"/>
      <c r="N53" s="483"/>
      <c r="O53" s="483"/>
      <c r="P53" s="483"/>
      <c r="Q53" s="483"/>
      <c r="AM53" s="107"/>
      <c r="AN53" s="108" t="s">
        <v>684</v>
      </c>
      <c r="AO53" s="109">
        <v>8.0000000000000002E-3</v>
      </c>
      <c r="BE53" s="2"/>
      <c r="BF53" s="2"/>
      <c r="BG53" s="2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2"/>
      <c r="BV53" s="2"/>
      <c r="BW53" s="144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F53" s="2"/>
      <c r="DG53" s="2" t="e">
        <f>IF(#REF!="",0,#REF!)</f>
        <v>#REF!</v>
      </c>
      <c r="DH53" s="2" t="e">
        <f>IF(#REF!="",0,#REF!)</f>
        <v>#REF!</v>
      </c>
      <c r="DI53" s="2" t="e">
        <f>IF(#REF!="",0,#REF!)</f>
        <v>#REF!</v>
      </c>
      <c r="DJ53" s="2" t="e">
        <f>IF(#REF!="",0,#REF!)</f>
        <v>#REF!</v>
      </c>
      <c r="DK53" s="2" t="e">
        <f>IF(#REF!="",0,#REF!)</f>
        <v>#REF!</v>
      </c>
      <c r="DL53" s="2" t="e">
        <f>IF(#REF!="",0,#REF!)</f>
        <v>#REF!</v>
      </c>
      <c r="DM53" s="2" t="e">
        <f>IF(#REF!="",0,#REF!)</f>
        <v>#REF!</v>
      </c>
      <c r="DN53" s="2" t="e">
        <f>IF(#REF!="",0,#REF!)</f>
        <v>#REF!</v>
      </c>
      <c r="DO53" s="2" t="e">
        <f>IF(#REF!="",0,#REF!)</f>
        <v>#REF!</v>
      </c>
      <c r="DP53" s="2" t="e">
        <f>IF(#REF!="",0,#REF!)</f>
        <v>#REF!</v>
      </c>
      <c r="DQ53" s="2" t="e">
        <f>IF(#REF!="",0,#REF!)</f>
        <v>#REF!</v>
      </c>
      <c r="DR53" s="2" t="e">
        <f>IF(#REF!="",0,#REF!)</f>
        <v>#REF!</v>
      </c>
      <c r="DS53" s="2" t="e">
        <f>IF(#REF!="",0,#REF!)</f>
        <v>#REF!</v>
      </c>
      <c r="DT53" s="2" t="e">
        <f>IF(#REF!="",0,#REF!)</f>
        <v>#REF!</v>
      </c>
      <c r="DU53" s="2" t="e">
        <f>IF(#REF!="",0,#REF!)</f>
        <v>#REF!</v>
      </c>
      <c r="DV53" s="2" t="e">
        <f>IF(#REF!="",0,#REF!)</f>
        <v>#REF!</v>
      </c>
      <c r="DW53" s="2" t="e">
        <f>IF(#REF!="",0,#REF!)</f>
        <v>#REF!</v>
      </c>
      <c r="DX53" s="2" t="e">
        <f>IF(#REF!="",0,#REF!)</f>
        <v>#REF!</v>
      </c>
      <c r="DY53" s="2" t="e">
        <f>IF(#REF!="",0,#REF!)</f>
        <v>#REF!</v>
      </c>
      <c r="DZ53" s="2" t="e">
        <f>IF(#REF!="",0,#REF!)</f>
        <v>#REF!</v>
      </c>
      <c r="EA53" s="2" t="e">
        <f>IF(#REF!="",0,#REF!)</f>
        <v>#REF!</v>
      </c>
      <c r="EB53" s="2" t="e">
        <f>IF(#REF!="",0,#REF!)</f>
        <v>#REF!</v>
      </c>
      <c r="EC53" s="2" t="e">
        <f>IF(#REF!="",0,#REF!)</f>
        <v>#REF!</v>
      </c>
      <c r="ED53" s="2" t="e">
        <f>IF(#REF!="",0,#REF!)</f>
        <v>#REF!</v>
      </c>
    </row>
    <row r="54" spans="6:134" s="36" customFormat="1" ht="17.100000000000001" customHeight="1" x14ac:dyDescent="0.25">
      <c r="F54" s="2" t="s">
        <v>436</v>
      </c>
      <c r="K54" s="2"/>
      <c r="L54" s="2"/>
      <c r="M54" s="2"/>
      <c r="N54" s="2"/>
      <c r="O54" s="487"/>
      <c r="P54" s="487"/>
      <c r="Q54" s="487"/>
      <c r="AM54" s="107"/>
      <c r="AN54" s="145" t="s">
        <v>677</v>
      </c>
      <c r="AO54" s="2">
        <v>0.3</v>
      </c>
      <c r="BE54" s="2"/>
      <c r="BF54" s="2"/>
      <c r="BG54" s="2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2"/>
      <c r="BV54" s="2"/>
      <c r="BW54" s="144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F54" s="2"/>
      <c r="DG54" s="2" t="e">
        <f>IF(#REF!="",0,#REF!)</f>
        <v>#REF!</v>
      </c>
      <c r="DH54" s="2" t="e">
        <f>IF(#REF!="",0,#REF!)</f>
        <v>#REF!</v>
      </c>
      <c r="DI54" s="2" t="e">
        <f>IF(#REF!="",0,#REF!)</f>
        <v>#REF!</v>
      </c>
      <c r="DJ54" s="2" t="e">
        <f>IF(#REF!="",0,#REF!)</f>
        <v>#REF!</v>
      </c>
      <c r="DK54" s="2" t="e">
        <f>IF(#REF!="",0,#REF!)</f>
        <v>#REF!</v>
      </c>
      <c r="DL54" s="2" t="e">
        <f>IF(#REF!="",0,#REF!)</f>
        <v>#REF!</v>
      </c>
      <c r="DM54" s="2" t="e">
        <f>IF(#REF!="",0,#REF!)</f>
        <v>#REF!</v>
      </c>
      <c r="DN54" s="2" t="e">
        <f>IF(#REF!="",0,#REF!)</f>
        <v>#REF!</v>
      </c>
      <c r="DO54" s="2" t="e">
        <f>IF(#REF!="",0,#REF!)</f>
        <v>#REF!</v>
      </c>
      <c r="DP54" s="2" t="e">
        <f>IF(#REF!="",0,#REF!)</f>
        <v>#REF!</v>
      </c>
      <c r="DQ54" s="2" t="e">
        <f>IF(#REF!="",0,#REF!)</f>
        <v>#REF!</v>
      </c>
      <c r="DR54" s="2" t="e">
        <f>IF(#REF!="",0,#REF!)</f>
        <v>#REF!</v>
      </c>
      <c r="DS54" s="2" t="e">
        <f>IF(#REF!="",0,#REF!)</f>
        <v>#REF!</v>
      </c>
      <c r="DT54" s="2" t="e">
        <f>IF(#REF!="",0,#REF!)</f>
        <v>#REF!</v>
      </c>
      <c r="DU54" s="2" t="e">
        <f>IF(#REF!="",0,#REF!)</f>
        <v>#REF!</v>
      </c>
      <c r="DV54" s="2" t="e">
        <f>IF(#REF!="",0,#REF!)</f>
        <v>#REF!</v>
      </c>
      <c r="DW54" s="2" t="e">
        <f>IF(#REF!="",0,#REF!)</f>
        <v>#REF!</v>
      </c>
      <c r="DX54" s="2" t="e">
        <f>IF(#REF!="",0,#REF!)</f>
        <v>#REF!</v>
      </c>
      <c r="DY54" s="2" t="e">
        <f>IF(#REF!="",0,#REF!)</f>
        <v>#REF!</v>
      </c>
      <c r="DZ54" s="2" t="e">
        <f>IF(#REF!="",0,#REF!)</f>
        <v>#REF!</v>
      </c>
      <c r="EA54" s="2" t="e">
        <f>IF(#REF!="",0,#REF!)</f>
        <v>#REF!</v>
      </c>
      <c r="EB54" s="2" t="e">
        <f>IF(#REF!="",0,#REF!)</f>
        <v>#REF!</v>
      </c>
      <c r="EC54" s="2" t="e">
        <f>IF(#REF!="",0,#REF!)</f>
        <v>#REF!</v>
      </c>
      <c r="ED54" s="2" t="e">
        <f>IF(#REF!="",0,#REF!)</f>
        <v>#REF!</v>
      </c>
    </row>
    <row r="55" spans="6:134" s="36" customFormat="1" ht="17.100000000000001" customHeight="1" x14ac:dyDescent="0.25">
      <c r="F55" s="2" t="s">
        <v>453</v>
      </c>
      <c r="K55" s="2"/>
      <c r="L55" s="2"/>
      <c r="M55" s="2">
        <f>IF(C9="Panel FV",U9,0)</f>
        <v>0</v>
      </c>
      <c r="N55" s="2"/>
      <c r="O55" s="487"/>
      <c r="P55" s="487"/>
      <c r="Q55" s="487"/>
      <c r="AM55" s="107"/>
      <c r="AN55" s="145" t="s">
        <v>674</v>
      </c>
      <c r="AO55" s="2">
        <v>1</v>
      </c>
      <c r="BE55" s="2"/>
      <c r="BF55" s="2"/>
      <c r="BG55" s="2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2"/>
      <c r="BV55" s="2"/>
      <c r="BW55" s="144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F55" s="2"/>
      <c r="DG55" s="2" t="e">
        <f>IF(#REF!="",0,#REF!)</f>
        <v>#REF!</v>
      </c>
      <c r="DH55" s="2" t="e">
        <f>IF(#REF!="",0,#REF!)</f>
        <v>#REF!</v>
      </c>
      <c r="DI55" s="2" t="e">
        <f>IF(#REF!="",0,#REF!)</f>
        <v>#REF!</v>
      </c>
      <c r="DJ55" s="2" t="e">
        <f>IF(#REF!="",0,#REF!)</f>
        <v>#REF!</v>
      </c>
      <c r="DK55" s="2" t="e">
        <f>IF(#REF!="",0,#REF!)</f>
        <v>#REF!</v>
      </c>
      <c r="DL55" s="2" t="e">
        <f>IF(#REF!="",0,#REF!)</f>
        <v>#REF!</v>
      </c>
      <c r="DM55" s="2" t="e">
        <f>IF(#REF!="",0,#REF!)</f>
        <v>#REF!</v>
      </c>
      <c r="DN55" s="2" t="e">
        <f>IF(#REF!="",0,#REF!)</f>
        <v>#REF!</v>
      </c>
      <c r="DO55" s="2" t="e">
        <f>IF(#REF!="",0,#REF!)</f>
        <v>#REF!</v>
      </c>
      <c r="DP55" s="2" t="e">
        <f>IF(#REF!="",0,#REF!)</f>
        <v>#REF!</v>
      </c>
      <c r="DQ55" s="2" t="e">
        <f>IF(#REF!="",0,#REF!)</f>
        <v>#REF!</v>
      </c>
      <c r="DR55" s="2" t="e">
        <f>IF(#REF!="",0,#REF!)</f>
        <v>#REF!</v>
      </c>
      <c r="DS55" s="2" t="e">
        <f>IF(#REF!="",0,#REF!)</f>
        <v>#REF!</v>
      </c>
      <c r="DT55" s="2" t="e">
        <f>IF(#REF!="",0,#REF!)</f>
        <v>#REF!</v>
      </c>
      <c r="DU55" s="2" t="e">
        <f>IF(#REF!="",0,#REF!)</f>
        <v>#REF!</v>
      </c>
      <c r="DV55" s="2" t="e">
        <f>IF(#REF!="",0,#REF!)</f>
        <v>#REF!</v>
      </c>
      <c r="DW55" s="2" t="e">
        <f>IF(#REF!="",0,#REF!)</f>
        <v>#REF!</v>
      </c>
      <c r="DX55" s="2" t="e">
        <f>IF(#REF!="",0,#REF!)</f>
        <v>#REF!</v>
      </c>
      <c r="DY55" s="2" t="e">
        <f>IF(#REF!="",0,#REF!)</f>
        <v>#REF!</v>
      </c>
      <c r="DZ55" s="2" t="e">
        <f>IF(#REF!="",0,#REF!)</f>
        <v>#REF!</v>
      </c>
      <c r="EA55" s="2" t="e">
        <f>IF(#REF!="",0,#REF!)</f>
        <v>#REF!</v>
      </c>
      <c r="EB55" s="2" t="e">
        <f>IF(#REF!="",0,#REF!)</f>
        <v>#REF!</v>
      </c>
      <c r="EC55" s="2" t="e">
        <f>IF(#REF!="",0,#REF!)</f>
        <v>#REF!</v>
      </c>
      <c r="ED55" s="2" t="e">
        <f>IF(#REF!="",0,#REF!)</f>
        <v>#REF!</v>
      </c>
    </row>
    <row r="56" spans="6:134" s="36" customFormat="1" ht="17.100000000000001" customHeight="1" x14ac:dyDescent="0.25">
      <c r="F56" s="2" t="s">
        <v>437</v>
      </c>
      <c r="K56" s="2"/>
      <c r="L56" s="2"/>
      <c r="M56" s="2">
        <f>IF(C10="Panel FV",U10,0)</f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145"/>
      <c r="AN56" s="145" t="s">
        <v>679</v>
      </c>
      <c r="AO56" s="2">
        <v>0.1</v>
      </c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E56" s="2"/>
      <c r="BF56" s="2"/>
      <c r="BG56" s="2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2"/>
      <c r="BV56" s="2"/>
      <c r="BW56" s="144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F56" s="2"/>
      <c r="DG56" s="2" t="e">
        <f>IF(#REF!="",0,#REF!)</f>
        <v>#REF!</v>
      </c>
      <c r="DH56" s="2" t="e">
        <f>IF(#REF!="",0,#REF!)</f>
        <v>#REF!</v>
      </c>
      <c r="DI56" s="2" t="e">
        <f>IF(#REF!="",0,#REF!)</f>
        <v>#REF!</v>
      </c>
      <c r="DJ56" s="2" t="e">
        <f>IF(#REF!="",0,#REF!)</f>
        <v>#REF!</v>
      </c>
      <c r="DK56" s="2" t="e">
        <f>IF(#REF!="",0,#REF!)</f>
        <v>#REF!</v>
      </c>
      <c r="DL56" s="2" t="e">
        <f>IF(#REF!="",0,#REF!)</f>
        <v>#REF!</v>
      </c>
      <c r="DM56" s="2" t="e">
        <f>IF(#REF!="",0,#REF!)</f>
        <v>#REF!</v>
      </c>
      <c r="DN56" s="2" t="e">
        <f>IF(#REF!="",0,#REF!)</f>
        <v>#REF!</v>
      </c>
      <c r="DO56" s="2" t="e">
        <f>IF(#REF!="",0,#REF!)</f>
        <v>#REF!</v>
      </c>
      <c r="DP56" s="2" t="e">
        <f>IF(#REF!="",0,#REF!)</f>
        <v>#REF!</v>
      </c>
      <c r="DQ56" s="2" t="e">
        <f>IF(#REF!="",0,#REF!)</f>
        <v>#REF!</v>
      </c>
      <c r="DR56" s="2" t="e">
        <f>IF(#REF!="",0,#REF!)</f>
        <v>#REF!</v>
      </c>
      <c r="DS56" s="2" t="e">
        <f>IF(#REF!="",0,#REF!)</f>
        <v>#REF!</v>
      </c>
      <c r="DT56" s="2" t="e">
        <f>IF(#REF!="",0,#REF!)</f>
        <v>#REF!</v>
      </c>
      <c r="DU56" s="2" t="e">
        <f>IF(#REF!="",0,#REF!)</f>
        <v>#REF!</v>
      </c>
      <c r="DV56" s="2" t="e">
        <f>IF(#REF!="",0,#REF!)</f>
        <v>#REF!</v>
      </c>
      <c r="DW56" s="2" t="e">
        <f>IF(#REF!="",0,#REF!)</f>
        <v>#REF!</v>
      </c>
      <c r="DX56" s="2" t="e">
        <f>IF(#REF!="",0,#REF!)</f>
        <v>#REF!</v>
      </c>
      <c r="DY56" s="2" t="e">
        <f>IF(#REF!="",0,#REF!)</f>
        <v>#REF!</v>
      </c>
      <c r="DZ56" s="2" t="e">
        <f>IF(#REF!="",0,#REF!)</f>
        <v>#REF!</v>
      </c>
      <c r="EA56" s="2" t="e">
        <f>IF(#REF!="",0,#REF!)</f>
        <v>#REF!</v>
      </c>
      <c r="EB56" s="2" t="e">
        <f>IF(#REF!="",0,#REF!)</f>
        <v>#REF!</v>
      </c>
      <c r="EC56" s="2" t="e">
        <f>IF(#REF!="",0,#REF!)</f>
        <v>#REF!</v>
      </c>
      <c r="ED56" s="2" t="e">
        <f>IF(#REF!="",0,#REF!)</f>
        <v>#REF!</v>
      </c>
    </row>
    <row r="57" spans="6:134" s="36" customFormat="1" ht="17.100000000000001" customHeight="1" x14ac:dyDescent="0.25">
      <c r="F57" s="2" t="s">
        <v>447</v>
      </c>
      <c r="M57" s="2">
        <f>IF(C11="Panel FV",U11,0)</f>
        <v>0</v>
      </c>
      <c r="AM57" s="107"/>
      <c r="AN57" s="145" t="s">
        <v>681</v>
      </c>
      <c r="AO57" s="2">
        <v>0.03</v>
      </c>
      <c r="BE57" s="2"/>
      <c r="BF57" s="2"/>
      <c r="BG57" s="2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2"/>
      <c r="BV57" s="2"/>
      <c r="BW57" s="144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F57" s="2"/>
      <c r="DG57" s="2" t="e">
        <f>IF(#REF!="",0,#REF!)</f>
        <v>#REF!</v>
      </c>
      <c r="DH57" s="2" t="e">
        <f>IF(#REF!="",0,#REF!)</f>
        <v>#REF!</v>
      </c>
      <c r="DI57" s="2" t="e">
        <f>IF(#REF!="",0,#REF!)</f>
        <v>#REF!</v>
      </c>
      <c r="DJ57" s="2" t="e">
        <f>IF(#REF!="",0,#REF!)</f>
        <v>#REF!</v>
      </c>
      <c r="DK57" s="2" t="e">
        <f>IF(#REF!="",0,#REF!)</f>
        <v>#REF!</v>
      </c>
      <c r="DL57" s="2" t="e">
        <f>IF(#REF!="",0,#REF!)</f>
        <v>#REF!</v>
      </c>
      <c r="DM57" s="2" t="e">
        <f>IF(#REF!="",0,#REF!)</f>
        <v>#REF!</v>
      </c>
      <c r="DN57" s="2" t="e">
        <f>IF(#REF!="",0,#REF!)</f>
        <v>#REF!</v>
      </c>
      <c r="DO57" s="2" t="e">
        <f>IF(#REF!="",0,#REF!)</f>
        <v>#REF!</v>
      </c>
      <c r="DP57" s="2" t="e">
        <f>IF(#REF!="",0,#REF!)</f>
        <v>#REF!</v>
      </c>
      <c r="DQ57" s="2" t="e">
        <f>IF(#REF!="",0,#REF!)</f>
        <v>#REF!</v>
      </c>
      <c r="DR57" s="2" t="e">
        <f>IF(#REF!="",0,#REF!)</f>
        <v>#REF!</v>
      </c>
      <c r="DS57" s="2" t="e">
        <f>IF(#REF!="",0,#REF!)</f>
        <v>#REF!</v>
      </c>
      <c r="DT57" s="2" t="e">
        <f>IF(#REF!="",0,#REF!)</f>
        <v>#REF!</v>
      </c>
      <c r="DU57" s="2" t="e">
        <f>IF(#REF!="",0,#REF!)</f>
        <v>#REF!</v>
      </c>
      <c r="DV57" s="2" t="e">
        <f>IF(#REF!="",0,#REF!)</f>
        <v>#REF!</v>
      </c>
      <c r="DW57" s="2" t="e">
        <f>IF(#REF!="",0,#REF!)</f>
        <v>#REF!</v>
      </c>
      <c r="DX57" s="2" t="e">
        <f>IF(#REF!="",0,#REF!)</f>
        <v>#REF!</v>
      </c>
      <c r="DY57" s="2" t="e">
        <f>IF(#REF!="",0,#REF!)</f>
        <v>#REF!</v>
      </c>
      <c r="DZ57" s="2" t="e">
        <f>IF(#REF!="",0,#REF!)</f>
        <v>#REF!</v>
      </c>
      <c r="EA57" s="2" t="e">
        <f>IF(#REF!="",0,#REF!)</f>
        <v>#REF!</v>
      </c>
      <c r="EB57" s="2" t="e">
        <f>IF(#REF!="",0,#REF!)</f>
        <v>#REF!</v>
      </c>
      <c r="EC57" s="2" t="e">
        <f>IF(#REF!="",0,#REF!)</f>
        <v>#REF!</v>
      </c>
      <c r="ED57" s="2" t="e">
        <f>IF(#REF!="",0,#REF!)</f>
        <v>#REF!</v>
      </c>
    </row>
    <row r="58" spans="6:134" s="36" customFormat="1" ht="17.100000000000001" customHeight="1" x14ac:dyDescent="0.25">
      <c r="M58" s="2">
        <f>IF(C12="Panel FV",U12,0)</f>
        <v>0</v>
      </c>
      <c r="AM58" s="107"/>
      <c r="AN58" s="145" t="s">
        <v>680</v>
      </c>
      <c r="AO58" s="2">
        <v>0.05</v>
      </c>
      <c r="BE58" s="2"/>
      <c r="BF58" s="2"/>
      <c r="BG58" s="2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2"/>
      <c r="BV58" s="2"/>
      <c r="BW58" s="144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F58" s="2"/>
      <c r="DG58" s="2" t="e">
        <f>IF(#REF!="",0,#REF!)</f>
        <v>#REF!</v>
      </c>
      <c r="DH58" s="2" t="e">
        <f>IF(#REF!="",0,#REF!)</f>
        <v>#REF!</v>
      </c>
      <c r="DI58" s="2" t="e">
        <f>IF(#REF!="",0,#REF!)</f>
        <v>#REF!</v>
      </c>
      <c r="DJ58" s="2" t="e">
        <f>IF(#REF!="",0,#REF!)</f>
        <v>#REF!</v>
      </c>
      <c r="DK58" s="2" t="e">
        <f>IF(#REF!="",0,#REF!)</f>
        <v>#REF!</v>
      </c>
      <c r="DL58" s="2" t="e">
        <f>IF(#REF!="",0,#REF!)</f>
        <v>#REF!</v>
      </c>
      <c r="DM58" s="2" t="e">
        <f>IF(#REF!="",0,#REF!)</f>
        <v>#REF!</v>
      </c>
      <c r="DN58" s="2" t="e">
        <f>IF(#REF!="",0,#REF!)</f>
        <v>#REF!</v>
      </c>
      <c r="DO58" s="2" t="e">
        <f>IF(#REF!="",0,#REF!)</f>
        <v>#REF!</v>
      </c>
      <c r="DP58" s="2" t="e">
        <f>IF(#REF!="",0,#REF!)</f>
        <v>#REF!</v>
      </c>
      <c r="DQ58" s="2" t="e">
        <f>IF(#REF!="",0,#REF!)</f>
        <v>#REF!</v>
      </c>
      <c r="DR58" s="2" t="e">
        <f>IF(#REF!="",0,#REF!)</f>
        <v>#REF!</v>
      </c>
      <c r="DS58" s="2" t="e">
        <f>IF(#REF!="",0,#REF!)</f>
        <v>#REF!</v>
      </c>
      <c r="DT58" s="2" t="e">
        <f>IF(#REF!="",0,#REF!)</f>
        <v>#REF!</v>
      </c>
      <c r="DU58" s="2" t="e">
        <f>IF(#REF!="",0,#REF!)</f>
        <v>#REF!</v>
      </c>
      <c r="DV58" s="2" t="e">
        <f>IF(#REF!="",0,#REF!)</f>
        <v>#REF!</v>
      </c>
      <c r="DW58" s="2" t="e">
        <f>IF(#REF!="",0,#REF!)</f>
        <v>#REF!</v>
      </c>
      <c r="DX58" s="2" t="e">
        <f>IF(#REF!="",0,#REF!)</f>
        <v>#REF!</v>
      </c>
      <c r="DY58" s="2" t="e">
        <f>IF(#REF!="",0,#REF!)</f>
        <v>#REF!</v>
      </c>
      <c r="DZ58" s="2" t="e">
        <f>IF(#REF!="",0,#REF!)</f>
        <v>#REF!</v>
      </c>
      <c r="EA58" s="2" t="e">
        <f>IF(#REF!="",0,#REF!)</f>
        <v>#REF!</v>
      </c>
      <c r="EB58" s="2" t="e">
        <f>IF(#REF!="",0,#REF!)</f>
        <v>#REF!</v>
      </c>
      <c r="EC58" s="2" t="e">
        <f>IF(#REF!="",0,#REF!)</f>
        <v>#REF!</v>
      </c>
      <c r="ED58" s="2" t="e">
        <f>IF(#REF!="",0,#REF!)</f>
        <v>#REF!</v>
      </c>
    </row>
    <row r="59" spans="6:134" s="36" customFormat="1" ht="17.100000000000001" customHeight="1" x14ac:dyDescent="0.25">
      <c r="F59" s="2" t="s">
        <v>442</v>
      </c>
      <c r="I59" s="487"/>
      <c r="J59" s="487"/>
      <c r="K59" s="487"/>
      <c r="L59" s="487"/>
      <c r="M59" s="487"/>
      <c r="N59" s="487"/>
      <c r="O59" s="482"/>
      <c r="P59" s="482"/>
      <c r="Q59" s="482"/>
      <c r="R59" s="482"/>
      <c r="S59" s="482"/>
      <c r="T59" s="482"/>
      <c r="U59" s="482"/>
      <c r="V59" s="482"/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  <c r="AG59" s="482"/>
      <c r="AH59" s="482"/>
      <c r="AI59" s="482"/>
      <c r="AJ59" s="482"/>
      <c r="AK59" s="482"/>
      <c r="AL59" s="482"/>
      <c r="AN59" s="145" t="s">
        <v>678</v>
      </c>
      <c r="AO59" s="2">
        <v>0.2</v>
      </c>
      <c r="AP59" s="482"/>
      <c r="AQ59" s="482"/>
      <c r="AR59" s="482"/>
      <c r="AS59" s="482"/>
      <c r="AT59" s="482"/>
      <c r="AU59" s="482"/>
      <c r="AV59" s="482"/>
      <c r="AW59" s="482"/>
      <c r="AX59" s="482"/>
      <c r="BE59" s="2"/>
      <c r="BF59" s="2"/>
      <c r="BG59" s="2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2"/>
      <c r="BV59" s="2"/>
      <c r="BW59" s="144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F59" s="2"/>
      <c r="DG59" s="2" t="e">
        <f>IF(#REF!="",0,#REF!)</f>
        <v>#REF!</v>
      </c>
      <c r="DH59" s="2" t="e">
        <f>IF(#REF!="",0,#REF!)</f>
        <v>#REF!</v>
      </c>
      <c r="DI59" s="2" t="e">
        <f>IF(#REF!="",0,#REF!)</f>
        <v>#REF!</v>
      </c>
      <c r="DJ59" s="2" t="e">
        <f>IF(#REF!="",0,#REF!)</f>
        <v>#REF!</v>
      </c>
      <c r="DK59" s="2" t="e">
        <f>IF(#REF!="",0,#REF!)</f>
        <v>#REF!</v>
      </c>
      <c r="DL59" s="2" t="e">
        <f>IF(#REF!="",0,#REF!)</f>
        <v>#REF!</v>
      </c>
      <c r="DM59" s="2" t="e">
        <f>IF(#REF!="",0,#REF!)</f>
        <v>#REF!</v>
      </c>
      <c r="DN59" s="2" t="e">
        <f>IF(#REF!="",0,#REF!)</f>
        <v>#REF!</v>
      </c>
      <c r="DO59" s="2" t="e">
        <f>IF(#REF!="",0,#REF!)</f>
        <v>#REF!</v>
      </c>
      <c r="DP59" s="2" t="e">
        <f>IF(#REF!="",0,#REF!)</f>
        <v>#REF!</v>
      </c>
      <c r="DQ59" s="2" t="e">
        <f>IF(#REF!="",0,#REF!)</f>
        <v>#REF!</v>
      </c>
      <c r="DR59" s="2" t="e">
        <f>IF(#REF!="",0,#REF!)</f>
        <v>#REF!</v>
      </c>
      <c r="DS59" s="2" t="e">
        <f>IF(#REF!="",0,#REF!)</f>
        <v>#REF!</v>
      </c>
      <c r="DT59" s="2" t="e">
        <f>IF(#REF!="",0,#REF!)</f>
        <v>#REF!</v>
      </c>
      <c r="DU59" s="2" t="e">
        <f>IF(#REF!="",0,#REF!)</f>
        <v>#REF!</v>
      </c>
      <c r="DV59" s="2" t="e">
        <f>IF(#REF!="",0,#REF!)</f>
        <v>#REF!</v>
      </c>
      <c r="DW59" s="2" t="e">
        <f>IF(#REF!="",0,#REF!)</f>
        <v>#REF!</v>
      </c>
      <c r="DX59" s="2" t="e">
        <f>IF(#REF!="",0,#REF!)</f>
        <v>#REF!</v>
      </c>
      <c r="DY59" s="2" t="e">
        <f>IF(#REF!="",0,#REF!)</f>
        <v>#REF!</v>
      </c>
      <c r="DZ59" s="2" t="e">
        <f>IF(#REF!="",0,#REF!)</f>
        <v>#REF!</v>
      </c>
      <c r="EA59" s="2" t="e">
        <f>IF(#REF!="",0,#REF!)</f>
        <v>#REF!</v>
      </c>
      <c r="EB59" s="2" t="e">
        <f>IF(#REF!="",0,#REF!)</f>
        <v>#REF!</v>
      </c>
      <c r="EC59" s="2" t="e">
        <f>IF(#REF!="",0,#REF!)</f>
        <v>#REF!</v>
      </c>
      <c r="ED59" s="2" t="e">
        <f>IF(#REF!="",0,#REF!)</f>
        <v>#REF!</v>
      </c>
    </row>
    <row r="60" spans="6:134" s="36" customFormat="1" ht="17.100000000000001" customHeight="1" x14ac:dyDescent="0.25">
      <c r="F60" s="2" t="s">
        <v>443</v>
      </c>
      <c r="I60" s="487"/>
      <c r="J60" s="487"/>
      <c r="K60" s="487"/>
      <c r="L60" s="487"/>
      <c r="M60" s="487"/>
      <c r="N60" s="487"/>
      <c r="O60" s="482"/>
      <c r="P60" s="482"/>
      <c r="Q60" s="482"/>
      <c r="R60" s="482"/>
      <c r="S60" s="482"/>
      <c r="T60" s="482"/>
      <c r="U60" s="482"/>
      <c r="V60" s="482"/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482"/>
      <c r="AL60" s="482"/>
      <c r="AN60" s="108" t="s">
        <v>685</v>
      </c>
      <c r="AO60" s="109">
        <v>5.0000000000000001E-3</v>
      </c>
      <c r="AP60" s="482"/>
      <c r="AQ60" s="482"/>
      <c r="AR60" s="482"/>
      <c r="AS60" s="482"/>
      <c r="AT60" s="482"/>
      <c r="AU60" s="482"/>
      <c r="AV60" s="482"/>
      <c r="AW60" s="482"/>
      <c r="AX60" s="482"/>
      <c r="BE60" s="2"/>
      <c r="BF60" s="2"/>
      <c r="BG60" s="2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2"/>
      <c r="BV60" s="2"/>
      <c r="BW60" s="144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F60" s="2"/>
      <c r="DG60" s="2" t="e">
        <f>IF(#REF!="",0,#REF!)</f>
        <v>#REF!</v>
      </c>
      <c r="DH60" s="2" t="e">
        <f>IF(#REF!="",0,#REF!)</f>
        <v>#REF!</v>
      </c>
      <c r="DI60" s="2" t="e">
        <f>IF(#REF!="",0,#REF!)</f>
        <v>#REF!</v>
      </c>
      <c r="DJ60" s="2" t="e">
        <f>IF(#REF!="",0,#REF!)</f>
        <v>#REF!</v>
      </c>
      <c r="DK60" s="2" t="e">
        <f>IF(#REF!="",0,#REF!)</f>
        <v>#REF!</v>
      </c>
      <c r="DL60" s="2" t="e">
        <f>IF(#REF!="",0,#REF!)</f>
        <v>#REF!</v>
      </c>
      <c r="DM60" s="2" t="e">
        <f>IF(#REF!="",0,#REF!)</f>
        <v>#REF!</v>
      </c>
      <c r="DN60" s="2" t="e">
        <f>IF(#REF!="",0,#REF!)</f>
        <v>#REF!</v>
      </c>
      <c r="DO60" s="2" t="e">
        <f>IF(#REF!="",0,#REF!)</f>
        <v>#REF!</v>
      </c>
      <c r="DP60" s="2" t="e">
        <f>IF(#REF!="",0,#REF!)</f>
        <v>#REF!</v>
      </c>
      <c r="DQ60" s="2" t="e">
        <f>IF(#REF!="",0,#REF!)</f>
        <v>#REF!</v>
      </c>
      <c r="DR60" s="2" t="e">
        <f>IF(#REF!="",0,#REF!)</f>
        <v>#REF!</v>
      </c>
      <c r="DS60" s="2" t="e">
        <f>IF(#REF!="",0,#REF!)</f>
        <v>#REF!</v>
      </c>
      <c r="DT60" s="2" t="e">
        <f>IF(#REF!="",0,#REF!)</f>
        <v>#REF!</v>
      </c>
      <c r="DU60" s="2" t="e">
        <f>IF(#REF!="",0,#REF!)</f>
        <v>#REF!</v>
      </c>
      <c r="DV60" s="2" t="e">
        <f>IF(#REF!="",0,#REF!)</f>
        <v>#REF!</v>
      </c>
      <c r="DW60" s="2" t="e">
        <f>IF(#REF!="",0,#REF!)</f>
        <v>#REF!</v>
      </c>
      <c r="DX60" s="2" t="e">
        <f>IF(#REF!="",0,#REF!)</f>
        <v>#REF!</v>
      </c>
      <c r="DY60" s="2" t="e">
        <f>IF(#REF!="",0,#REF!)</f>
        <v>#REF!</v>
      </c>
      <c r="DZ60" s="2" t="e">
        <f>IF(#REF!="",0,#REF!)</f>
        <v>#REF!</v>
      </c>
      <c r="EA60" s="2" t="e">
        <f>IF(#REF!="",0,#REF!)</f>
        <v>#REF!</v>
      </c>
      <c r="EB60" s="2" t="e">
        <f>IF(#REF!="",0,#REF!)</f>
        <v>#REF!</v>
      </c>
      <c r="EC60" s="2" t="e">
        <f>IF(#REF!="",0,#REF!)</f>
        <v>#REF!</v>
      </c>
      <c r="ED60" s="2" t="e">
        <f>IF(#REF!="",0,#REF!)</f>
        <v>#REF!</v>
      </c>
    </row>
    <row r="61" spans="6:134" s="36" customFormat="1" ht="17.100000000000001" customHeight="1" x14ac:dyDescent="0.25">
      <c r="F61" s="2" t="s">
        <v>444</v>
      </c>
      <c r="I61" s="487"/>
      <c r="J61" s="487"/>
      <c r="K61" s="487"/>
      <c r="L61" s="487"/>
      <c r="M61" s="487"/>
      <c r="N61" s="487"/>
      <c r="O61" s="482"/>
      <c r="P61" s="482"/>
      <c r="Q61" s="482"/>
      <c r="R61" s="482"/>
      <c r="S61" s="482"/>
      <c r="T61" s="482"/>
      <c r="U61" s="482"/>
      <c r="V61" s="482"/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  <c r="AG61" s="482"/>
      <c r="AH61" s="482"/>
      <c r="AI61" s="482"/>
      <c r="AJ61" s="482"/>
      <c r="AK61" s="482"/>
      <c r="AL61" s="482"/>
      <c r="AN61" s="108" t="s">
        <v>686</v>
      </c>
      <c r="AO61" s="109">
        <v>1E-3</v>
      </c>
      <c r="AP61" s="482"/>
      <c r="AQ61" s="482"/>
      <c r="AR61" s="482"/>
      <c r="AS61" s="482"/>
      <c r="AT61" s="482"/>
      <c r="AU61" s="482"/>
      <c r="AV61" s="482"/>
      <c r="AW61" s="482"/>
      <c r="AX61" s="482"/>
      <c r="BE61" s="2"/>
      <c r="BF61" s="2"/>
      <c r="BG61" s="2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2"/>
      <c r="BV61" s="2"/>
      <c r="BW61" s="144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F61" s="2"/>
      <c r="DG61" s="2" t="e">
        <f>IF(#REF!="",0,#REF!)</f>
        <v>#REF!</v>
      </c>
      <c r="DH61" s="2" t="e">
        <f>IF(#REF!="",0,#REF!)</f>
        <v>#REF!</v>
      </c>
      <c r="DI61" s="2" t="e">
        <f>IF(#REF!="",0,#REF!)</f>
        <v>#REF!</v>
      </c>
      <c r="DJ61" s="2" t="e">
        <f>IF(#REF!="",0,#REF!)</f>
        <v>#REF!</v>
      </c>
      <c r="DK61" s="2" t="e">
        <f>IF(#REF!="",0,#REF!)</f>
        <v>#REF!</v>
      </c>
      <c r="DL61" s="2" t="e">
        <f>IF(#REF!="",0,#REF!)</f>
        <v>#REF!</v>
      </c>
      <c r="DM61" s="2" t="e">
        <f>IF(#REF!="",0,#REF!)</f>
        <v>#REF!</v>
      </c>
      <c r="DN61" s="2" t="e">
        <f>IF(#REF!="",0,#REF!)</f>
        <v>#REF!</v>
      </c>
      <c r="DO61" s="2" t="e">
        <f>IF(#REF!="",0,#REF!)</f>
        <v>#REF!</v>
      </c>
      <c r="DP61" s="2" t="e">
        <f>IF(#REF!="",0,#REF!)</f>
        <v>#REF!</v>
      </c>
      <c r="DQ61" s="2" t="e">
        <f>IF(#REF!="",0,#REF!)</f>
        <v>#REF!</v>
      </c>
      <c r="DR61" s="2" t="e">
        <f>IF(#REF!="",0,#REF!)</f>
        <v>#REF!</v>
      </c>
      <c r="DS61" s="2" t="e">
        <f>IF(#REF!="",0,#REF!)</f>
        <v>#REF!</v>
      </c>
      <c r="DT61" s="2" t="e">
        <f>IF(#REF!="",0,#REF!)</f>
        <v>#REF!</v>
      </c>
      <c r="DU61" s="2" t="e">
        <f>IF(#REF!="",0,#REF!)</f>
        <v>#REF!</v>
      </c>
      <c r="DV61" s="2" t="e">
        <f>IF(#REF!="",0,#REF!)</f>
        <v>#REF!</v>
      </c>
      <c r="DW61" s="2" t="e">
        <f>IF(#REF!="",0,#REF!)</f>
        <v>#REF!</v>
      </c>
      <c r="DX61" s="2" t="e">
        <f>IF(#REF!="",0,#REF!)</f>
        <v>#REF!</v>
      </c>
      <c r="DY61" s="2" t="e">
        <f>IF(#REF!="",0,#REF!)</f>
        <v>#REF!</v>
      </c>
      <c r="DZ61" s="2" t="e">
        <f>IF(#REF!="",0,#REF!)</f>
        <v>#REF!</v>
      </c>
      <c r="EA61" s="2" t="e">
        <f>IF(#REF!="",0,#REF!)</f>
        <v>#REF!</v>
      </c>
      <c r="EB61" s="2" t="e">
        <f>IF(#REF!="",0,#REF!)</f>
        <v>#REF!</v>
      </c>
      <c r="EC61" s="2" t="e">
        <f>IF(#REF!="",0,#REF!)</f>
        <v>#REF!</v>
      </c>
      <c r="ED61" s="2" t="e">
        <f>IF(#REF!="",0,#REF!)</f>
        <v>#REF!</v>
      </c>
    </row>
    <row r="62" spans="6:134" s="36" customFormat="1" ht="17.100000000000001" customHeight="1" x14ac:dyDescent="0.25">
      <c r="F62" s="2" t="s">
        <v>434</v>
      </c>
      <c r="I62" s="487"/>
      <c r="J62" s="487"/>
      <c r="K62" s="487"/>
      <c r="L62" s="487"/>
      <c r="M62" s="487"/>
      <c r="N62" s="487"/>
      <c r="O62" s="482"/>
      <c r="P62" s="482"/>
      <c r="Q62" s="482"/>
      <c r="R62" s="482"/>
      <c r="S62" s="482"/>
      <c r="T62" s="482"/>
      <c r="U62" s="482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2"/>
      <c r="AN62" s="108" t="s">
        <v>688</v>
      </c>
      <c r="AO62" s="143">
        <v>1E-4</v>
      </c>
      <c r="AP62" s="482"/>
      <c r="AQ62" s="482"/>
      <c r="AR62" s="482"/>
      <c r="AS62" s="482"/>
      <c r="AT62" s="482"/>
      <c r="AU62" s="482"/>
      <c r="AV62" s="482"/>
      <c r="AW62" s="482"/>
      <c r="AX62" s="482"/>
      <c r="BE62" s="2"/>
      <c r="BF62" s="2"/>
      <c r="BG62" s="2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2"/>
      <c r="BV62" s="2"/>
      <c r="BW62" s="144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F62" s="2"/>
      <c r="DG62" s="2" t="e">
        <f>IF(#REF!="",0,#REF!)</f>
        <v>#REF!</v>
      </c>
      <c r="DH62" s="2" t="e">
        <f>IF(#REF!="",0,#REF!)</f>
        <v>#REF!</v>
      </c>
      <c r="DI62" s="2" t="e">
        <f>IF(#REF!="",0,#REF!)</f>
        <v>#REF!</v>
      </c>
      <c r="DJ62" s="2" t="e">
        <f>IF(#REF!="",0,#REF!)</f>
        <v>#REF!</v>
      </c>
      <c r="DK62" s="2" t="e">
        <f>IF(#REF!="",0,#REF!)</f>
        <v>#REF!</v>
      </c>
      <c r="DL62" s="2" t="e">
        <f>IF(#REF!="",0,#REF!)</f>
        <v>#REF!</v>
      </c>
      <c r="DM62" s="2" t="e">
        <f>IF(#REF!="",0,#REF!)</f>
        <v>#REF!</v>
      </c>
      <c r="DN62" s="2" t="e">
        <f>IF(#REF!="",0,#REF!)</f>
        <v>#REF!</v>
      </c>
      <c r="DO62" s="2" t="e">
        <f>IF(#REF!="",0,#REF!)</f>
        <v>#REF!</v>
      </c>
      <c r="DP62" s="2" t="e">
        <f>IF(#REF!="",0,#REF!)</f>
        <v>#REF!</v>
      </c>
      <c r="DQ62" s="2" t="e">
        <f>IF(#REF!="",0,#REF!)</f>
        <v>#REF!</v>
      </c>
      <c r="DR62" s="2" t="e">
        <f>IF(#REF!="",0,#REF!)</f>
        <v>#REF!</v>
      </c>
      <c r="DS62" s="2" t="e">
        <f>IF(#REF!="",0,#REF!)</f>
        <v>#REF!</v>
      </c>
      <c r="DT62" s="2" t="e">
        <f>IF(#REF!="",0,#REF!)</f>
        <v>#REF!</v>
      </c>
      <c r="DU62" s="2" t="e">
        <f>IF(#REF!="",0,#REF!)</f>
        <v>#REF!</v>
      </c>
      <c r="DV62" s="2" t="e">
        <f>IF(#REF!="",0,#REF!)</f>
        <v>#REF!</v>
      </c>
      <c r="DW62" s="2" t="e">
        <f>IF(#REF!="",0,#REF!)</f>
        <v>#REF!</v>
      </c>
      <c r="DX62" s="2" t="e">
        <f>IF(#REF!="",0,#REF!)</f>
        <v>#REF!</v>
      </c>
      <c r="DY62" s="2" t="e">
        <f>IF(#REF!="",0,#REF!)</f>
        <v>#REF!</v>
      </c>
      <c r="DZ62" s="2" t="e">
        <f>IF(#REF!="",0,#REF!)</f>
        <v>#REF!</v>
      </c>
      <c r="EA62" s="2" t="e">
        <f>IF(#REF!="",0,#REF!)</f>
        <v>#REF!</v>
      </c>
      <c r="EB62" s="2" t="e">
        <f>IF(#REF!="",0,#REF!)</f>
        <v>#REF!</v>
      </c>
      <c r="EC62" s="2" t="e">
        <f>IF(#REF!="",0,#REF!)</f>
        <v>#REF!</v>
      </c>
      <c r="ED62" s="2" t="e">
        <f>IF(#REF!="",0,#REF!)</f>
        <v>#REF!</v>
      </c>
    </row>
    <row r="63" spans="6:134" s="36" customFormat="1" ht="17.100000000000001" customHeight="1" x14ac:dyDescent="0.25">
      <c r="O63" s="482"/>
      <c r="P63" s="482"/>
      <c r="Q63" s="482"/>
      <c r="R63" s="482"/>
      <c r="S63" s="482"/>
      <c r="T63" s="482"/>
      <c r="U63" s="482"/>
      <c r="V63" s="482"/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2"/>
      <c r="AK63" s="482"/>
      <c r="AL63" s="482"/>
      <c r="AN63" s="145" t="s">
        <v>682</v>
      </c>
      <c r="AO63" s="2">
        <v>0.02</v>
      </c>
      <c r="AP63" s="482"/>
      <c r="AQ63" s="482"/>
      <c r="AR63" s="482"/>
      <c r="AS63" s="482"/>
      <c r="AT63" s="482"/>
      <c r="AU63" s="482"/>
      <c r="AV63" s="482"/>
      <c r="AW63" s="482"/>
      <c r="AX63" s="482"/>
      <c r="BE63" s="2"/>
      <c r="BF63" s="2"/>
      <c r="BG63" s="2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2"/>
      <c r="BV63" s="2"/>
      <c r="BW63" s="144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</row>
    <row r="64" spans="6:134" s="36" customFormat="1" ht="17.100000000000001" customHeight="1" x14ac:dyDescent="0.25"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08"/>
      <c r="AN64" s="108" t="s">
        <v>683</v>
      </c>
      <c r="AO64" s="109">
        <v>0.01</v>
      </c>
      <c r="AP64" s="143"/>
      <c r="AQ64" s="143"/>
      <c r="AR64" s="143"/>
      <c r="AS64" s="143"/>
      <c r="AT64" s="143"/>
      <c r="AU64" s="143"/>
      <c r="AV64" s="143"/>
      <c r="AW64" s="143"/>
      <c r="AX64" s="143"/>
      <c r="BE64" s="2"/>
      <c r="BF64" s="2"/>
      <c r="BG64" s="2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2"/>
      <c r="BV64" s="2"/>
      <c r="BW64" s="144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F64" s="2"/>
      <c r="DG64" s="2">
        <v>1</v>
      </c>
      <c r="DH64" s="2">
        <v>2</v>
      </c>
      <c r="DI64" s="2">
        <v>3</v>
      </c>
      <c r="DJ64" s="2">
        <v>4</v>
      </c>
      <c r="DK64" s="2">
        <v>5</v>
      </c>
      <c r="DL64" s="2">
        <v>6</v>
      </c>
      <c r="DM64" s="2">
        <v>7</v>
      </c>
      <c r="DN64" s="2">
        <v>8</v>
      </c>
      <c r="DO64" s="2">
        <v>9</v>
      </c>
      <c r="DP64" s="2">
        <v>10</v>
      </c>
      <c r="DQ64" s="2">
        <v>11</v>
      </c>
      <c r="DR64" s="2">
        <v>12</v>
      </c>
      <c r="DS64" s="2">
        <v>13</v>
      </c>
      <c r="DT64" s="2">
        <v>14</v>
      </c>
      <c r="DU64" s="2">
        <v>15</v>
      </c>
      <c r="DV64" s="2">
        <v>16</v>
      </c>
      <c r="DW64" s="2">
        <v>17</v>
      </c>
      <c r="DX64" s="2">
        <v>18</v>
      </c>
      <c r="DY64" s="2">
        <v>19</v>
      </c>
      <c r="DZ64" s="2">
        <v>20</v>
      </c>
      <c r="EA64" s="2">
        <v>21</v>
      </c>
      <c r="EB64" s="2">
        <v>22</v>
      </c>
      <c r="EC64" s="2">
        <v>23</v>
      </c>
      <c r="ED64" s="2">
        <v>24</v>
      </c>
    </row>
    <row r="65" spans="1:134" s="36" customFormat="1" ht="17.100000000000001" customHeight="1" x14ac:dyDescent="0.25">
      <c r="A65" s="36" t="s">
        <v>576</v>
      </c>
      <c r="C65" s="36" t="e">
        <f>LOOKUP(PORTADA!AN20,CONCELLOS2,ZONAS)</f>
        <v>#N/A</v>
      </c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BE65" s="2"/>
      <c r="BF65" s="2"/>
      <c r="BG65" s="2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2"/>
      <c r="BV65" s="2"/>
      <c r="BW65" s="144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F65" s="2"/>
      <c r="DG65" s="2">
        <f t="shared" ref="DG65:DG76" si="2">IF(G25="",0,G25)</f>
        <v>0</v>
      </c>
      <c r="DH65" s="2">
        <f t="shared" ref="DH65:DH76" si="3">IF(I25="",0,I25)</f>
        <v>0</v>
      </c>
      <c r="DI65" s="2">
        <f t="shared" ref="DI65:DI76" si="4">IF(K25="",0,K25)</f>
        <v>0</v>
      </c>
      <c r="DJ65" s="2">
        <f t="shared" ref="DJ65:DJ76" si="5">IF(M25="",0,M25)</f>
        <v>0</v>
      </c>
      <c r="DK65" s="2">
        <f t="shared" ref="DK65:DK76" si="6">IF(O25="",0,O25)</f>
        <v>0</v>
      </c>
      <c r="DL65" s="2">
        <f t="shared" ref="DL65:DL76" si="7">IF(Q25="",0,Q25)</f>
        <v>0</v>
      </c>
      <c r="DM65" s="2">
        <f t="shared" ref="DM65:DM76" si="8">IF(S25="",0,S25)</f>
        <v>0</v>
      </c>
      <c r="DN65" s="2">
        <f t="shared" ref="DN65:DN76" si="9">IF(U25="",0,U25)</f>
        <v>0</v>
      </c>
      <c r="DO65" s="2">
        <f t="shared" ref="DO65:DO76" si="10">IF(W25="",0,W25)</f>
        <v>0</v>
      </c>
      <c r="DP65" s="2">
        <f t="shared" ref="DP65:DP76" si="11">IF(Y25="",0,Y25)</f>
        <v>0</v>
      </c>
      <c r="DQ65" s="2">
        <f t="shared" ref="DQ65:DQ76" si="12">IF(AA25="",0,AA25)</f>
        <v>0</v>
      </c>
      <c r="DR65" s="2">
        <f t="shared" ref="DR65:DR76" si="13">IF(AC25="",0,AC25)</f>
        <v>0</v>
      </c>
      <c r="DS65" s="2">
        <f t="shared" ref="DS65:DS76" si="14">IF(AE25="",0,AE25)</f>
        <v>0</v>
      </c>
      <c r="DT65" s="2">
        <f t="shared" ref="DT65:DT76" si="15">IF(AG25="",0,AG25)</f>
        <v>0</v>
      </c>
      <c r="DU65" s="2">
        <f t="shared" ref="DU65:DU76" si="16">IF(AI25="",0,AI25)</f>
        <v>0</v>
      </c>
      <c r="DV65" s="2">
        <f t="shared" ref="DV65:DV76" si="17">IF(AK25="",0,AK25)</f>
        <v>0</v>
      </c>
      <c r="DW65" s="2">
        <f t="shared" ref="DW65:DW76" si="18">IF(AM25="",0,AM25)</f>
        <v>0</v>
      </c>
      <c r="DX65" s="2">
        <f t="shared" ref="DX65:DX76" si="19">IF(AO25="",0,AO25)</f>
        <v>0</v>
      </c>
      <c r="DY65" s="2">
        <f t="shared" ref="DY65:DY76" si="20">IF(AQ25="",0,AQ25)</f>
        <v>0</v>
      </c>
      <c r="DZ65" s="2">
        <f t="shared" ref="DZ65:DZ76" si="21">IF(AS25="",0,AS25)</f>
        <v>0</v>
      </c>
      <c r="EA65" s="2">
        <f t="shared" ref="EA65:EA76" si="22">IF(AU25="",0,AU25)</f>
        <v>0</v>
      </c>
      <c r="EB65" s="2">
        <f t="shared" ref="EB65:EB76" si="23">IF(AW25="",0,AW25)</f>
        <v>0</v>
      </c>
      <c r="EC65" s="2">
        <f t="shared" ref="EC65:EC76" si="24">IF(AY25="",0,AY25)</f>
        <v>0</v>
      </c>
      <c r="ED65" s="2">
        <f t="shared" ref="ED65:ED76" si="25">IF(BA25="",0,BA25)</f>
        <v>0</v>
      </c>
    </row>
    <row r="66" spans="1:134" s="36" customFormat="1" ht="17.100000000000001" customHeight="1" x14ac:dyDescent="0.25">
      <c r="A66" s="2" t="s">
        <v>578</v>
      </c>
      <c r="B66" s="2"/>
      <c r="C66" s="484">
        <v>4.1666666666666664E-2</v>
      </c>
      <c r="D66" s="483"/>
      <c r="E66" s="484">
        <v>8.3333333333333301E-2</v>
      </c>
      <c r="F66" s="483"/>
      <c r="G66" s="484">
        <v>0.125</v>
      </c>
      <c r="H66" s="483"/>
      <c r="I66" s="484">
        <v>0.16666666666666699</v>
      </c>
      <c r="J66" s="483"/>
      <c r="K66" s="484">
        <v>0.20833333333333301</v>
      </c>
      <c r="L66" s="483"/>
      <c r="M66" s="484">
        <v>0.25</v>
      </c>
      <c r="N66" s="483"/>
      <c r="O66" s="484">
        <v>0.29166666666666702</v>
      </c>
      <c r="P66" s="483"/>
      <c r="Q66" s="484">
        <v>0.33333333333333298</v>
      </c>
      <c r="R66" s="483"/>
      <c r="S66" s="484">
        <v>0.375</v>
      </c>
      <c r="T66" s="483"/>
      <c r="U66" s="484">
        <v>0.41666666666666602</v>
      </c>
      <c r="V66" s="483"/>
      <c r="W66" s="484">
        <v>0.45833333333333298</v>
      </c>
      <c r="X66" s="483"/>
      <c r="Y66" s="484">
        <v>0.5</v>
      </c>
      <c r="Z66" s="483"/>
      <c r="AA66" s="484">
        <v>0.54166666666666596</v>
      </c>
      <c r="AB66" s="483"/>
      <c r="AC66" s="484">
        <v>0.58333333333333304</v>
      </c>
      <c r="AD66" s="483"/>
      <c r="AE66" s="484">
        <v>0.625</v>
      </c>
      <c r="AF66" s="483"/>
      <c r="AG66" s="484">
        <v>0.66666666666666596</v>
      </c>
      <c r="AH66" s="483"/>
      <c r="AI66" s="484">
        <v>0.70833333333333304</v>
      </c>
      <c r="AJ66" s="483"/>
      <c r="AK66" s="484">
        <v>0.75</v>
      </c>
      <c r="AL66" s="483"/>
      <c r="AM66" s="484">
        <v>0.79166666666666596</v>
      </c>
      <c r="AN66" s="483"/>
      <c r="AO66" s="484">
        <v>0.83333333333333304</v>
      </c>
      <c r="AP66" s="483"/>
      <c r="AQ66" s="484">
        <v>0.875</v>
      </c>
      <c r="AR66" s="483"/>
      <c r="AS66" s="484">
        <v>0.91666666666666596</v>
      </c>
      <c r="AT66" s="483"/>
      <c r="AU66" s="484">
        <v>0.95833333333333304</v>
      </c>
      <c r="AV66" s="483"/>
      <c r="AW66" s="484">
        <v>0.999999999999999</v>
      </c>
      <c r="AX66" s="483"/>
      <c r="BE66" s="2"/>
      <c r="BF66" s="2"/>
      <c r="BG66" s="2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2"/>
      <c r="BV66" s="2"/>
      <c r="BW66" s="144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F66" s="2"/>
      <c r="DG66" s="2">
        <f t="shared" si="2"/>
        <v>0</v>
      </c>
      <c r="DH66" s="2">
        <f t="shared" si="3"/>
        <v>0</v>
      </c>
      <c r="DI66" s="2">
        <f t="shared" si="4"/>
        <v>0</v>
      </c>
      <c r="DJ66" s="2">
        <f t="shared" si="5"/>
        <v>0</v>
      </c>
      <c r="DK66" s="2">
        <f t="shared" si="6"/>
        <v>0</v>
      </c>
      <c r="DL66" s="2">
        <f t="shared" si="7"/>
        <v>0</v>
      </c>
      <c r="DM66" s="2">
        <f t="shared" si="8"/>
        <v>0</v>
      </c>
      <c r="DN66" s="2">
        <f t="shared" si="9"/>
        <v>0</v>
      </c>
      <c r="DO66" s="2">
        <f t="shared" si="10"/>
        <v>0</v>
      </c>
      <c r="DP66" s="2">
        <f t="shared" si="11"/>
        <v>0</v>
      </c>
      <c r="DQ66" s="2">
        <f t="shared" si="12"/>
        <v>0</v>
      </c>
      <c r="DR66" s="2">
        <f t="shared" si="13"/>
        <v>0</v>
      </c>
      <c r="DS66" s="2">
        <f t="shared" si="14"/>
        <v>0</v>
      </c>
      <c r="DT66" s="2">
        <f t="shared" si="15"/>
        <v>0</v>
      </c>
      <c r="DU66" s="2">
        <f t="shared" si="16"/>
        <v>0</v>
      </c>
      <c r="DV66" s="2">
        <f t="shared" si="17"/>
        <v>0</v>
      </c>
      <c r="DW66" s="2">
        <f t="shared" si="18"/>
        <v>0</v>
      </c>
      <c r="DX66" s="2">
        <f t="shared" si="19"/>
        <v>0</v>
      </c>
      <c r="DY66" s="2">
        <f t="shared" si="20"/>
        <v>0</v>
      </c>
      <c r="DZ66" s="2">
        <f t="shared" si="21"/>
        <v>0</v>
      </c>
      <c r="EA66" s="2">
        <f t="shared" si="22"/>
        <v>0</v>
      </c>
      <c r="EB66" s="2">
        <f t="shared" si="23"/>
        <v>0</v>
      </c>
      <c r="EC66" s="2">
        <f t="shared" si="24"/>
        <v>0</v>
      </c>
      <c r="ED66" s="2">
        <f t="shared" si="25"/>
        <v>0</v>
      </c>
    </row>
    <row r="67" spans="1:134" s="36" customFormat="1" ht="17.100000000000001" customHeight="1" x14ac:dyDescent="0.25">
      <c r="A67" s="2" t="s">
        <v>400</v>
      </c>
      <c r="B67" s="2"/>
      <c r="C67" s="482" t="e">
        <f t="shared" ref="C67:C78" si="26">IF($C$65="I",D88,IF($C$65="II",D102,IF($C$65="III",D116,"")))</f>
        <v>#N/A</v>
      </c>
      <c r="D67" s="482"/>
      <c r="E67" s="482" t="e">
        <f t="shared" ref="E67:E78" si="27">IF($C$65="I",F88,IF($C$65="II",F102,IF($C$65="III",F116,"")))</f>
        <v>#N/A</v>
      </c>
      <c r="F67" s="482"/>
      <c r="G67" s="482" t="e">
        <f t="shared" ref="G67:G78" si="28">IF($C$65="I",H88,IF($C$65="II",H102,IF($C$65="III",H116,"")))</f>
        <v>#N/A</v>
      </c>
      <c r="H67" s="482"/>
      <c r="I67" s="482" t="e">
        <f t="shared" ref="I67:I78" si="29">IF($C$65="I",J88,IF($C$65="II",J102,IF($C$65="III",J116,"")))</f>
        <v>#N/A</v>
      </c>
      <c r="J67" s="482"/>
      <c r="K67" s="482" t="e">
        <f t="shared" ref="K67:K78" si="30">IF($C$65="I",L88,IF($C$65="II",L102,IF($C$65="III",L116,"")))</f>
        <v>#N/A</v>
      </c>
      <c r="L67" s="482"/>
      <c r="M67" s="482" t="e">
        <f t="shared" ref="M67:M78" si="31">IF($C$65="I",N88,IF($C$65="II",N102,IF($C$65="III",N116,"")))</f>
        <v>#N/A</v>
      </c>
      <c r="N67" s="482"/>
      <c r="O67" s="482" t="e">
        <f t="shared" ref="O67:O78" si="32">IF($C$65="I",P88,IF($C$65="II",P102,IF($C$65="III",P116,"")))</f>
        <v>#N/A</v>
      </c>
      <c r="P67" s="482"/>
      <c r="Q67" s="482" t="e">
        <f t="shared" ref="Q67:Q78" si="33">IF($C$65="I",R88,IF($C$65="II",R102,IF($C$65="III",R116,"")))</f>
        <v>#N/A</v>
      </c>
      <c r="R67" s="482"/>
      <c r="S67" s="482" t="e">
        <f t="shared" ref="S67:S78" si="34">IF($C$65="I",T88,IF($C$65="II",T102,IF($C$65="III",T116,"")))</f>
        <v>#N/A</v>
      </c>
      <c r="T67" s="482"/>
      <c r="U67" s="482" t="e">
        <f t="shared" ref="U67:U78" si="35">IF($C$65="I",V88,IF($C$65="II",V102,IF($C$65="III",V116,"")))</f>
        <v>#N/A</v>
      </c>
      <c r="V67" s="482"/>
      <c r="W67" s="482" t="e">
        <f t="shared" ref="W67:W78" si="36">IF($C$65="I",X88,IF($C$65="II",X102,IF($C$65="III",X116,"")))</f>
        <v>#N/A</v>
      </c>
      <c r="X67" s="482"/>
      <c r="Y67" s="482" t="e">
        <f t="shared" ref="Y67:Y78" si="37">IF($C$65="I",Z88,IF($C$65="II",Z102,IF($C$65="III",Z116,"")))</f>
        <v>#N/A</v>
      </c>
      <c r="Z67" s="482"/>
      <c r="AA67" s="482" t="e">
        <f t="shared" ref="AA67:AA78" si="38">IF($C$65="I",AB88,IF($C$65="II",AB102,IF($C$65="III",AB116,"")))</f>
        <v>#N/A</v>
      </c>
      <c r="AB67" s="482"/>
      <c r="AC67" s="482" t="e">
        <f t="shared" ref="AC67:AC78" si="39">IF($C$65="I",AD88,IF($C$65="II",AD102,IF($C$65="III",AD116,"")))</f>
        <v>#N/A</v>
      </c>
      <c r="AD67" s="482"/>
      <c r="AE67" s="482" t="e">
        <f t="shared" ref="AE67:AE78" si="40">IF($C$65="I",AF88,IF($C$65="II",AF102,IF($C$65="III",AF116,"")))</f>
        <v>#N/A</v>
      </c>
      <c r="AF67" s="482"/>
      <c r="AG67" s="482" t="e">
        <f t="shared" ref="AG67:AG78" si="41">IF($C$65="I",AH88,IF($C$65="II",AH102,IF($C$65="III",AH116,"")))</f>
        <v>#N/A</v>
      </c>
      <c r="AH67" s="482"/>
      <c r="AI67" s="482" t="e">
        <f t="shared" ref="AI67:AI78" si="42">IF($C$65="I",AJ88,IF($C$65="II",AJ102,IF($C$65="III",AJ116,"")))</f>
        <v>#N/A</v>
      </c>
      <c r="AJ67" s="482"/>
      <c r="AK67" s="482" t="e">
        <f t="shared" ref="AK67:AK78" si="43">IF($C$65="I",AL88,IF($C$65="II",AL102,IF($C$65="III",AL116,"")))</f>
        <v>#N/A</v>
      </c>
      <c r="AL67" s="482"/>
      <c r="AM67" s="482" t="e">
        <f t="shared" ref="AM67:AM78" si="44">IF($C$65="I",AN88,IF($C$65="II",AN102,IF($C$65="III",AN116,"")))</f>
        <v>#N/A</v>
      </c>
      <c r="AN67" s="482"/>
      <c r="AO67" s="482" t="e">
        <f t="shared" ref="AO67:AO78" si="45">IF($C$65="I",AP88,IF($C$65="II",AP102,IF($C$65="III",AP116,"")))</f>
        <v>#N/A</v>
      </c>
      <c r="AP67" s="482"/>
      <c r="AQ67" s="482" t="e">
        <f t="shared" ref="AQ67:AQ78" si="46">IF($C$65="I",AR88,IF($C$65="II",AR102,IF($C$65="III",AR116,"")))</f>
        <v>#N/A</v>
      </c>
      <c r="AR67" s="482"/>
      <c r="AS67" s="482" t="e">
        <f t="shared" ref="AS67:AS78" si="47">IF($C$65="I",AT88,IF($C$65="II",AT102,IF($C$65="III",AT116,"")))</f>
        <v>#N/A</v>
      </c>
      <c r="AT67" s="482"/>
      <c r="AU67" s="482" t="e">
        <f t="shared" ref="AU67:AU78" si="48">IF($C$65="I",AV88,IF($C$65="II",AV102,IF($C$65="III",AV116,"")))</f>
        <v>#N/A</v>
      </c>
      <c r="AV67" s="482"/>
      <c r="AW67" s="482" t="e">
        <f t="shared" ref="AW67:AW78" si="49">IF($C$65="I",AX88,IF($C$65="II",AX102,IF($C$65="III",AX116,"")))</f>
        <v>#N/A</v>
      </c>
      <c r="AX67" s="482"/>
      <c r="AY67" s="482" t="e">
        <f>SUM(C67:AX67)</f>
        <v>#N/A</v>
      </c>
      <c r="AZ67" s="482"/>
      <c r="BE67" s="2"/>
      <c r="BF67" s="2"/>
      <c r="BG67" s="2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2"/>
      <c r="BV67" s="2"/>
      <c r="BW67" s="144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F67" s="2"/>
      <c r="DG67" s="2">
        <f t="shared" si="2"/>
        <v>0</v>
      </c>
      <c r="DH67" s="2">
        <f t="shared" si="3"/>
        <v>0</v>
      </c>
      <c r="DI67" s="2">
        <f t="shared" si="4"/>
        <v>0</v>
      </c>
      <c r="DJ67" s="2">
        <f t="shared" si="5"/>
        <v>0</v>
      </c>
      <c r="DK67" s="2">
        <f t="shared" si="6"/>
        <v>0</v>
      </c>
      <c r="DL67" s="2">
        <f t="shared" si="7"/>
        <v>0</v>
      </c>
      <c r="DM67" s="2">
        <f t="shared" si="8"/>
        <v>0</v>
      </c>
      <c r="DN67" s="2">
        <f t="shared" si="9"/>
        <v>0</v>
      </c>
      <c r="DO67" s="2">
        <f t="shared" si="10"/>
        <v>0</v>
      </c>
      <c r="DP67" s="2">
        <f t="shared" si="11"/>
        <v>0</v>
      </c>
      <c r="DQ67" s="2">
        <f t="shared" si="12"/>
        <v>0</v>
      </c>
      <c r="DR67" s="2">
        <f t="shared" si="13"/>
        <v>0</v>
      </c>
      <c r="DS67" s="2">
        <f t="shared" si="14"/>
        <v>0</v>
      </c>
      <c r="DT67" s="2">
        <f t="shared" si="15"/>
        <v>0</v>
      </c>
      <c r="DU67" s="2">
        <f t="shared" si="16"/>
        <v>0</v>
      </c>
      <c r="DV67" s="2">
        <f t="shared" si="17"/>
        <v>0</v>
      </c>
      <c r="DW67" s="2">
        <f t="shared" si="18"/>
        <v>0</v>
      </c>
      <c r="DX67" s="2">
        <f t="shared" si="19"/>
        <v>0</v>
      </c>
      <c r="DY67" s="2">
        <f t="shared" si="20"/>
        <v>0</v>
      </c>
      <c r="DZ67" s="2">
        <f t="shared" si="21"/>
        <v>0</v>
      </c>
      <c r="EA67" s="2">
        <f t="shared" si="22"/>
        <v>0</v>
      </c>
      <c r="EB67" s="2">
        <f t="shared" si="23"/>
        <v>0</v>
      </c>
      <c r="EC67" s="2">
        <f t="shared" si="24"/>
        <v>0</v>
      </c>
      <c r="ED67" s="2">
        <f t="shared" si="25"/>
        <v>0</v>
      </c>
    </row>
    <row r="68" spans="1:134" s="36" customFormat="1" ht="17.100000000000001" customHeight="1" x14ac:dyDescent="0.25">
      <c r="A68" s="2" t="s">
        <v>401</v>
      </c>
      <c r="B68" s="2"/>
      <c r="C68" s="482" t="e">
        <f t="shared" si="26"/>
        <v>#N/A</v>
      </c>
      <c r="D68" s="482"/>
      <c r="E68" s="482" t="e">
        <f t="shared" si="27"/>
        <v>#N/A</v>
      </c>
      <c r="F68" s="482"/>
      <c r="G68" s="482" t="e">
        <f t="shared" si="28"/>
        <v>#N/A</v>
      </c>
      <c r="H68" s="482"/>
      <c r="I68" s="482" t="e">
        <f t="shared" si="29"/>
        <v>#N/A</v>
      </c>
      <c r="J68" s="482"/>
      <c r="K68" s="482" t="e">
        <f t="shared" si="30"/>
        <v>#N/A</v>
      </c>
      <c r="L68" s="482"/>
      <c r="M68" s="482" t="e">
        <f t="shared" si="31"/>
        <v>#N/A</v>
      </c>
      <c r="N68" s="482"/>
      <c r="O68" s="482" t="e">
        <f t="shared" si="32"/>
        <v>#N/A</v>
      </c>
      <c r="P68" s="482"/>
      <c r="Q68" s="482" t="e">
        <f t="shared" si="33"/>
        <v>#N/A</v>
      </c>
      <c r="R68" s="482"/>
      <c r="S68" s="482" t="e">
        <f t="shared" si="34"/>
        <v>#N/A</v>
      </c>
      <c r="T68" s="482"/>
      <c r="U68" s="482" t="e">
        <f t="shared" si="35"/>
        <v>#N/A</v>
      </c>
      <c r="V68" s="482"/>
      <c r="W68" s="482" t="e">
        <f t="shared" si="36"/>
        <v>#N/A</v>
      </c>
      <c r="X68" s="482"/>
      <c r="Y68" s="482" t="e">
        <f t="shared" si="37"/>
        <v>#N/A</v>
      </c>
      <c r="Z68" s="482"/>
      <c r="AA68" s="482" t="e">
        <f t="shared" si="38"/>
        <v>#N/A</v>
      </c>
      <c r="AB68" s="482"/>
      <c r="AC68" s="482" t="e">
        <f t="shared" si="39"/>
        <v>#N/A</v>
      </c>
      <c r="AD68" s="482"/>
      <c r="AE68" s="482" t="e">
        <f t="shared" si="40"/>
        <v>#N/A</v>
      </c>
      <c r="AF68" s="482"/>
      <c r="AG68" s="482" t="e">
        <f t="shared" si="41"/>
        <v>#N/A</v>
      </c>
      <c r="AH68" s="482"/>
      <c r="AI68" s="482" t="e">
        <f t="shared" si="42"/>
        <v>#N/A</v>
      </c>
      <c r="AJ68" s="482"/>
      <c r="AK68" s="482" t="e">
        <f t="shared" si="43"/>
        <v>#N/A</v>
      </c>
      <c r="AL68" s="482"/>
      <c r="AM68" s="482" t="e">
        <f t="shared" si="44"/>
        <v>#N/A</v>
      </c>
      <c r="AN68" s="482"/>
      <c r="AO68" s="482" t="e">
        <f t="shared" si="45"/>
        <v>#N/A</v>
      </c>
      <c r="AP68" s="482"/>
      <c r="AQ68" s="482" t="e">
        <f t="shared" si="46"/>
        <v>#N/A</v>
      </c>
      <c r="AR68" s="482"/>
      <c r="AS68" s="482" t="e">
        <f t="shared" si="47"/>
        <v>#N/A</v>
      </c>
      <c r="AT68" s="482"/>
      <c r="AU68" s="482" t="e">
        <f t="shared" si="48"/>
        <v>#N/A</v>
      </c>
      <c r="AV68" s="482"/>
      <c r="AW68" s="482" t="e">
        <f t="shared" si="49"/>
        <v>#N/A</v>
      </c>
      <c r="AX68" s="482"/>
      <c r="AY68" s="482" t="e">
        <f t="shared" ref="AY68:AY78" si="50">SUM(C68:AX68)</f>
        <v>#N/A</v>
      </c>
      <c r="AZ68" s="482"/>
      <c r="BE68" s="2"/>
      <c r="BF68" s="2"/>
      <c r="BG68" s="2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2"/>
      <c r="BV68" s="2"/>
      <c r="BW68" s="144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F68" s="2"/>
      <c r="DG68" s="2">
        <f t="shared" si="2"/>
        <v>0</v>
      </c>
      <c r="DH68" s="2">
        <f t="shared" si="3"/>
        <v>0</v>
      </c>
      <c r="DI68" s="2">
        <f t="shared" si="4"/>
        <v>0</v>
      </c>
      <c r="DJ68" s="2">
        <f t="shared" si="5"/>
        <v>0</v>
      </c>
      <c r="DK68" s="2">
        <f t="shared" si="6"/>
        <v>0</v>
      </c>
      <c r="DL68" s="2">
        <f t="shared" si="7"/>
        <v>0</v>
      </c>
      <c r="DM68" s="2">
        <f t="shared" si="8"/>
        <v>0</v>
      </c>
      <c r="DN68" s="2">
        <f t="shared" si="9"/>
        <v>0</v>
      </c>
      <c r="DO68" s="2">
        <f t="shared" si="10"/>
        <v>0</v>
      </c>
      <c r="DP68" s="2">
        <f t="shared" si="11"/>
        <v>0</v>
      </c>
      <c r="DQ68" s="2">
        <f t="shared" si="12"/>
        <v>0</v>
      </c>
      <c r="DR68" s="2">
        <f t="shared" si="13"/>
        <v>0</v>
      </c>
      <c r="DS68" s="2">
        <f t="shared" si="14"/>
        <v>0</v>
      </c>
      <c r="DT68" s="2">
        <f t="shared" si="15"/>
        <v>0</v>
      </c>
      <c r="DU68" s="2">
        <f t="shared" si="16"/>
        <v>0</v>
      </c>
      <c r="DV68" s="2">
        <f t="shared" si="17"/>
        <v>0</v>
      </c>
      <c r="DW68" s="2">
        <f t="shared" si="18"/>
        <v>0</v>
      </c>
      <c r="DX68" s="2">
        <f t="shared" si="19"/>
        <v>0</v>
      </c>
      <c r="DY68" s="2">
        <f t="shared" si="20"/>
        <v>0</v>
      </c>
      <c r="DZ68" s="2">
        <f t="shared" si="21"/>
        <v>0</v>
      </c>
      <c r="EA68" s="2">
        <f t="shared" si="22"/>
        <v>0</v>
      </c>
      <c r="EB68" s="2">
        <f t="shared" si="23"/>
        <v>0</v>
      </c>
      <c r="EC68" s="2">
        <f t="shared" si="24"/>
        <v>0</v>
      </c>
      <c r="ED68" s="2">
        <f t="shared" si="25"/>
        <v>0</v>
      </c>
    </row>
    <row r="69" spans="1:134" s="36" customFormat="1" ht="17.100000000000001" customHeight="1" x14ac:dyDescent="0.25">
      <c r="A69" s="2" t="s">
        <v>402</v>
      </c>
      <c r="B69" s="2"/>
      <c r="C69" s="482" t="e">
        <f t="shared" si="26"/>
        <v>#N/A</v>
      </c>
      <c r="D69" s="482"/>
      <c r="E69" s="482" t="e">
        <f t="shared" si="27"/>
        <v>#N/A</v>
      </c>
      <c r="F69" s="482"/>
      <c r="G69" s="482" t="e">
        <f t="shared" si="28"/>
        <v>#N/A</v>
      </c>
      <c r="H69" s="482"/>
      <c r="I69" s="482" t="e">
        <f t="shared" si="29"/>
        <v>#N/A</v>
      </c>
      <c r="J69" s="482"/>
      <c r="K69" s="482" t="e">
        <f t="shared" si="30"/>
        <v>#N/A</v>
      </c>
      <c r="L69" s="482"/>
      <c r="M69" s="482" t="e">
        <f t="shared" si="31"/>
        <v>#N/A</v>
      </c>
      <c r="N69" s="482"/>
      <c r="O69" s="482" t="e">
        <f t="shared" si="32"/>
        <v>#N/A</v>
      </c>
      <c r="P69" s="482"/>
      <c r="Q69" s="482" t="e">
        <f t="shared" si="33"/>
        <v>#N/A</v>
      </c>
      <c r="R69" s="482"/>
      <c r="S69" s="482" t="e">
        <f t="shared" si="34"/>
        <v>#N/A</v>
      </c>
      <c r="T69" s="482"/>
      <c r="U69" s="482" t="e">
        <f t="shared" si="35"/>
        <v>#N/A</v>
      </c>
      <c r="V69" s="482"/>
      <c r="W69" s="482" t="e">
        <f t="shared" si="36"/>
        <v>#N/A</v>
      </c>
      <c r="X69" s="482"/>
      <c r="Y69" s="482" t="e">
        <f t="shared" si="37"/>
        <v>#N/A</v>
      </c>
      <c r="Z69" s="482"/>
      <c r="AA69" s="482" t="e">
        <f t="shared" si="38"/>
        <v>#N/A</v>
      </c>
      <c r="AB69" s="482"/>
      <c r="AC69" s="482" t="e">
        <f t="shared" si="39"/>
        <v>#N/A</v>
      </c>
      <c r="AD69" s="482"/>
      <c r="AE69" s="482" t="e">
        <f t="shared" si="40"/>
        <v>#N/A</v>
      </c>
      <c r="AF69" s="482"/>
      <c r="AG69" s="482" t="e">
        <f t="shared" si="41"/>
        <v>#N/A</v>
      </c>
      <c r="AH69" s="482"/>
      <c r="AI69" s="482" t="e">
        <f t="shared" si="42"/>
        <v>#N/A</v>
      </c>
      <c r="AJ69" s="482"/>
      <c r="AK69" s="482" t="e">
        <f t="shared" si="43"/>
        <v>#N/A</v>
      </c>
      <c r="AL69" s="482"/>
      <c r="AM69" s="482" t="e">
        <f t="shared" si="44"/>
        <v>#N/A</v>
      </c>
      <c r="AN69" s="482"/>
      <c r="AO69" s="482" t="e">
        <f t="shared" si="45"/>
        <v>#N/A</v>
      </c>
      <c r="AP69" s="482"/>
      <c r="AQ69" s="482" t="e">
        <f t="shared" si="46"/>
        <v>#N/A</v>
      </c>
      <c r="AR69" s="482"/>
      <c r="AS69" s="482" t="e">
        <f t="shared" si="47"/>
        <v>#N/A</v>
      </c>
      <c r="AT69" s="482"/>
      <c r="AU69" s="482" t="e">
        <f t="shared" si="48"/>
        <v>#N/A</v>
      </c>
      <c r="AV69" s="482"/>
      <c r="AW69" s="482" t="e">
        <f t="shared" si="49"/>
        <v>#N/A</v>
      </c>
      <c r="AX69" s="482"/>
      <c r="AY69" s="482" t="e">
        <f t="shared" si="50"/>
        <v>#N/A</v>
      </c>
      <c r="AZ69" s="482"/>
      <c r="BE69" s="2"/>
      <c r="BF69" s="2"/>
      <c r="BG69" s="2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2"/>
      <c r="BV69" s="2"/>
      <c r="BW69" s="144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F69" s="2"/>
      <c r="DG69" s="2">
        <f t="shared" si="2"/>
        <v>0</v>
      </c>
      <c r="DH69" s="2">
        <f t="shared" si="3"/>
        <v>0</v>
      </c>
      <c r="DI69" s="2">
        <f t="shared" si="4"/>
        <v>0</v>
      </c>
      <c r="DJ69" s="2">
        <f t="shared" si="5"/>
        <v>0</v>
      </c>
      <c r="DK69" s="2">
        <f t="shared" si="6"/>
        <v>0</v>
      </c>
      <c r="DL69" s="2">
        <f t="shared" si="7"/>
        <v>0</v>
      </c>
      <c r="DM69" s="2">
        <f t="shared" si="8"/>
        <v>0</v>
      </c>
      <c r="DN69" s="2">
        <f t="shared" si="9"/>
        <v>0</v>
      </c>
      <c r="DO69" s="2">
        <f t="shared" si="10"/>
        <v>0</v>
      </c>
      <c r="DP69" s="2">
        <f t="shared" si="11"/>
        <v>0</v>
      </c>
      <c r="DQ69" s="2">
        <f t="shared" si="12"/>
        <v>0</v>
      </c>
      <c r="DR69" s="2">
        <f t="shared" si="13"/>
        <v>0</v>
      </c>
      <c r="DS69" s="2">
        <f t="shared" si="14"/>
        <v>0</v>
      </c>
      <c r="DT69" s="2">
        <f t="shared" si="15"/>
        <v>0</v>
      </c>
      <c r="DU69" s="2">
        <f t="shared" si="16"/>
        <v>0</v>
      </c>
      <c r="DV69" s="2">
        <f t="shared" si="17"/>
        <v>0</v>
      </c>
      <c r="DW69" s="2">
        <f t="shared" si="18"/>
        <v>0</v>
      </c>
      <c r="DX69" s="2">
        <f t="shared" si="19"/>
        <v>0</v>
      </c>
      <c r="DY69" s="2">
        <f t="shared" si="20"/>
        <v>0</v>
      </c>
      <c r="DZ69" s="2">
        <f t="shared" si="21"/>
        <v>0</v>
      </c>
      <c r="EA69" s="2">
        <f t="shared" si="22"/>
        <v>0</v>
      </c>
      <c r="EB69" s="2">
        <f t="shared" si="23"/>
        <v>0</v>
      </c>
      <c r="EC69" s="2">
        <f t="shared" si="24"/>
        <v>0</v>
      </c>
      <c r="ED69" s="2">
        <f t="shared" si="25"/>
        <v>0</v>
      </c>
    </row>
    <row r="70" spans="1:134" s="36" customFormat="1" ht="17.100000000000001" customHeight="1" x14ac:dyDescent="0.25">
      <c r="A70" s="106" t="s">
        <v>403</v>
      </c>
      <c r="B70" s="2"/>
      <c r="C70" s="482" t="e">
        <f t="shared" si="26"/>
        <v>#N/A</v>
      </c>
      <c r="D70" s="482"/>
      <c r="E70" s="482" t="e">
        <f t="shared" si="27"/>
        <v>#N/A</v>
      </c>
      <c r="F70" s="482"/>
      <c r="G70" s="482" t="e">
        <f t="shared" si="28"/>
        <v>#N/A</v>
      </c>
      <c r="H70" s="482"/>
      <c r="I70" s="482" t="e">
        <f t="shared" si="29"/>
        <v>#N/A</v>
      </c>
      <c r="J70" s="482"/>
      <c r="K70" s="482" t="e">
        <f t="shared" si="30"/>
        <v>#N/A</v>
      </c>
      <c r="L70" s="482"/>
      <c r="M70" s="482" t="e">
        <f t="shared" si="31"/>
        <v>#N/A</v>
      </c>
      <c r="N70" s="482"/>
      <c r="O70" s="482" t="e">
        <f t="shared" si="32"/>
        <v>#N/A</v>
      </c>
      <c r="P70" s="482"/>
      <c r="Q70" s="482" t="e">
        <f t="shared" si="33"/>
        <v>#N/A</v>
      </c>
      <c r="R70" s="482"/>
      <c r="S70" s="482" t="e">
        <f t="shared" si="34"/>
        <v>#N/A</v>
      </c>
      <c r="T70" s="482"/>
      <c r="U70" s="482" t="e">
        <f t="shared" si="35"/>
        <v>#N/A</v>
      </c>
      <c r="V70" s="482"/>
      <c r="W70" s="482" t="e">
        <f t="shared" si="36"/>
        <v>#N/A</v>
      </c>
      <c r="X70" s="482"/>
      <c r="Y70" s="482" t="e">
        <f t="shared" si="37"/>
        <v>#N/A</v>
      </c>
      <c r="Z70" s="482"/>
      <c r="AA70" s="482" t="e">
        <f t="shared" si="38"/>
        <v>#N/A</v>
      </c>
      <c r="AB70" s="482"/>
      <c r="AC70" s="482" t="e">
        <f t="shared" si="39"/>
        <v>#N/A</v>
      </c>
      <c r="AD70" s="482"/>
      <c r="AE70" s="482" t="e">
        <f t="shared" si="40"/>
        <v>#N/A</v>
      </c>
      <c r="AF70" s="482"/>
      <c r="AG70" s="482" t="e">
        <f t="shared" si="41"/>
        <v>#N/A</v>
      </c>
      <c r="AH70" s="482"/>
      <c r="AI70" s="482" t="e">
        <f t="shared" si="42"/>
        <v>#N/A</v>
      </c>
      <c r="AJ70" s="482"/>
      <c r="AK70" s="482" t="e">
        <f t="shared" si="43"/>
        <v>#N/A</v>
      </c>
      <c r="AL70" s="482"/>
      <c r="AM70" s="482" t="e">
        <f t="shared" si="44"/>
        <v>#N/A</v>
      </c>
      <c r="AN70" s="482"/>
      <c r="AO70" s="482" t="e">
        <f t="shared" si="45"/>
        <v>#N/A</v>
      </c>
      <c r="AP70" s="482"/>
      <c r="AQ70" s="482" t="e">
        <f t="shared" si="46"/>
        <v>#N/A</v>
      </c>
      <c r="AR70" s="482"/>
      <c r="AS70" s="482" t="e">
        <f t="shared" si="47"/>
        <v>#N/A</v>
      </c>
      <c r="AT70" s="482"/>
      <c r="AU70" s="482" t="e">
        <f t="shared" si="48"/>
        <v>#N/A</v>
      </c>
      <c r="AV70" s="482"/>
      <c r="AW70" s="482" t="e">
        <f t="shared" si="49"/>
        <v>#N/A</v>
      </c>
      <c r="AX70" s="482"/>
      <c r="AY70" s="482" t="e">
        <f t="shared" si="50"/>
        <v>#N/A</v>
      </c>
      <c r="AZ70" s="482"/>
      <c r="BE70" s="2"/>
      <c r="BF70" s="2"/>
      <c r="BG70" s="2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2"/>
      <c r="BV70" s="2"/>
      <c r="BW70" s="144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F70" s="2"/>
      <c r="DG70" s="2">
        <f t="shared" si="2"/>
        <v>0</v>
      </c>
      <c r="DH70" s="2">
        <f t="shared" si="3"/>
        <v>0</v>
      </c>
      <c r="DI70" s="2">
        <f t="shared" si="4"/>
        <v>0</v>
      </c>
      <c r="DJ70" s="2">
        <f t="shared" si="5"/>
        <v>0</v>
      </c>
      <c r="DK70" s="2">
        <f t="shared" si="6"/>
        <v>0</v>
      </c>
      <c r="DL70" s="2">
        <f t="shared" si="7"/>
        <v>0</v>
      </c>
      <c r="DM70" s="2">
        <f t="shared" si="8"/>
        <v>0</v>
      </c>
      <c r="DN70" s="2">
        <f t="shared" si="9"/>
        <v>0</v>
      </c>
      <c r="DO70" s="2">
        <f t="shared" si="10"/>
        <v>0</v>
      </c>
      <c r="DP70" s="2">
        <f t="shared" si="11"/>
        <v>0</v>
      </c>
      <c r="DQ70" s="2">
        <f t="shared" si="12"/>
        <v>0</v>
      </c>
      <c r="DR70" s="2">
        <f t="shared" si="13"/>
        <v>0</v>
      </c>
      <c r="DS70" s="2">
        <f t="shared" si="14"/>
        <v>0</v>
      </c>
      <c r="DT70" s="2">
        <f t="shared" si="15"/>
        <v>0</v>
      </c>
      <c r="DU70" s="2">
        <f t="shared" si="16"/>
        <v>0</v>
      </c>
      <c r="DV70" s="2">
        <f t="shared" si="17"/>
        <v>0</v>
      </c>
      <c r="DW70" s="2">
        <f t="shared" si="18"/>
        <v>0</v>
      </c>
      <c r="DX70" s="2">
        <f t="shared" si="19"/>
        <v>0</v>
      </c>
      <c r="DY70" s="2">
        <f t="shared" si="20"/>
        <v>0</v>
      </c>
      <c r="DZ70" s="2">
        <f t="shared" si="21"/>
        <v>0</v>
      </c>
      <c r="EA70" s="2">
        <f t="shared" si="22"/>
        <v>0</v>
      </c>
      <c r="EB70" s="2">
        <f t="shared" si="23"/>
        <v>0</v>
      </c>
      <c r="EC70" s="2">
        <f t="shared" si="24"/>
        <v>0</v>
      </c>
      <c r="ED70" s="2">
        <f t="shared" si="25"/>
        <v>0</v>
      </c>
    </row>
    <row r="71" spans="1:134" s="36" customFormat="1" ht="17.100000000000001" customHeight="1" x14ac:dyDescent="0.25">
      <c r="A71" s="106" t="s">
        <v>404</v>
      </c>
      <c r="B71" s="2"/>
      <c r="C71" s="482" t="e">
        <f t="shared" si="26"/>
        <v>#N/A</v>
      </c>
      <c r="D71" s="482"/>
      <c r="E71" s="482" t="e">
        <f t="shared" si="27"/>
        <v>#N/A</v>
      </c>
      <c r="F71" s="482"/>
      <c r="G71" s="482" t="e">
        <f t="shared" si="28"/>
        <v>#N/A</v>
      </c>
      <c r="H71" s="482"/>
      <c r="I71" s="482" t="e">
        <f t="shared" si="29"/>
        <v>#N/A</v>
      </c>
      <c r="J71" s="482"/>
      <c r="K71" s="482" t="e">
        <f t="shared" si="30"/>
        <v>#N/A</v>
      </c>
      <c r="L71" s="482"/>
      <c r="M71" s="482" t="e">
        <f t="shared" si="31"/>
        <v>#N/A</v>
      </c>
      <c r="N71" s="482"/>
      <c r="O71" s="482" t="e">
        <f t="shared" si="32"/>
        <v>#N/A</v>
      </c>
      <c r="P71" s="482"/>
      <c r="Q71" s="482" t="e">
        <f t="shared" si="33"/>
        <v>#N/A</v>
      </c>
      <c r="R71" s="482"/>
      <c r="S71" s="482" t="e">
        <f t="shared" si="34"/>
        <v>#N/A</v>
      </c>
      <c r="T71" s="482"/>
      <c r="U71" s="482" t="e">
        <f t="shared" si="35"/>
        <v>#N/A</v>
      </c>
      <c r="V71" s="482"/>
      <c r="W71" s="482" t="e">
        <f t="shared" si="36"/>
        <v>#N/A</v>
      </c>
      <c r="X71" s="482"/>
      <c r="Y71" s="482" t="e">
        <f t="shared" si="37"/>
        <v>#N/A</v>
      </c>
      <c r="Z71" s="482"/>
      <c r="AA71" s="482" t="e">
        <f t="shared" si="38"/>
        <v>#N/A</v>
      </c>
      <c r="AB71" s="482"/>
      <c r="AC71" s="482" t="e">
        <f t="shared" si="39"/>
        <v>#N/A</v>
      </c>
      <c r="AD71" s="482"/>
      <c r="AE71" s="482" t="e">
        <f t="shared" si="40"/>
        <v>#N/A</v>
      </c>
      <c r="AF71" s="482"/>
      <c r="AG71" s="482" t="e">
        <f t="shared" si="41"/>
        <v>#N/A</v>
      </c>
      <c r="AH71" s="482"/>
      <c r="AI71" s="482" t="e">
        <f t="shared" si="42"/>
        <v>#N/A</v>
      </c>
      <c r="AJ71" s="482"/>
      <c r="AK71" s="482" t="e">
        <f t="shared" si="43"/>
        <v>#N/A</v>
      </c>
      <c r="AL71" s="482"/>
      <c r="AM71" s="482" t="e">
        <f t="shared" si="44"/>
        <v>#N/A</v>
      </c>
      <c r="AN71" s="482"/>
      <c r="AO71" s="482" t="e">
        <f t="shared" si="45"/>
        <v>#N/A</v>
      </c>
      <c r="AP71" s="482"/>
      <c r="AQ71" s="482" t="e">
        <f t="shared" si="46"/>
        <v>#N/A</v>
      </c>
      <c r="AR71" s="482"/>
      <c r="AS71" s="482" t="e">
        <f t="shared" si="47"/>
        <v>#N/A</v>
      </c>
      <c r="AT71" s="482"/>
      <c r="AU71" s="482" t="e">
        <f t="shared" si="48"/>
        <v>#N/A</v>
      </c>
      <c r="AV71" s="482"/>
      <c r="AW71" s="482" t="e">
        <f t="shared" si="49"/>
        <v>#N/A</v>
      </c>
      <c r="AX71" s="482"/>
      <c r="AY71" s="482" t="e">
        <f t="shared" si="50"/>
        <v>#N/A</v>
      </c>
      <c r="AZ71" s="482"/>
      <c r="BE71" s="2"/>
      <c r="BF71" s="2"/>
      <c r="BG71" s="2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2"/>
      <c r="BV71" s="2"/>
      <c r="BW71" s="144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F71" s="2"/>
      <c r="DG71" s="2">
        <f t="shared" si="2"/>
        <v>0</v>
      </c>
      <c r="DH71" s="2">
        <f t="shared" si="3"/>
        <v>0</v>
      </c>
      <c r="DI71" s="2">
        <f t="shared" si="4"/>
        <v>0</v>
      </c>
      <c r="DJ71" s="2">
        <f t="shared" si="5"/>
        <v>0</v>
      </c>
      <c r="DK71" s="2">
        <f t="shared" si="6"/>
        <v>0</v>
      </c>
      <c r="DL71" s="2">
        <f t="shared" si="7"/>
        <v>0</v>
      </c>
      <c r="DM71" s="2">
        <f t="shared" si="8"/>
        <v>0</v>
      </c>
      <c r="DN71" s="2">
        <f t="shared" si="9"/>
        <v>0</v>
      </c>
      <c r="DO71" s="2">
        <f t="shared" si="10"/>
        <v>0</v>
      </c>
      <c r="DP71" s="2">
        <f t="shared" si="11"/>
        <v>0</v>
      </c>
      <c r="DQ71" s="2">
        <f t="shared" si="12"/>
        <v>0</v>
      </c>
      <c r="DR71" s="2">
        <f t="shared" si="13"/>
        <v>0</v>
      </c>
      <c r="DS71" s="2">
        <f t="shared" si="14"/>
        <v>0</v>
      </c>
      <c r="DT71" s="2">
        <f t="shared" si="15"/>
        <v>0</v>
      </c>
      <c r="DU71" s="2">
        <f t="shared" si="16"/>
        <v>0</v>
      </c>
      <c r="DV71" s="2">
        <f t="shared" si="17"/>
        <v>0</v>
      </c>
      <c r="DW71" s="2">
        <f t="shared" si="18"/>
        <v>0</v>
      </c>
      <c r="DX71" s="2">
        <f t="shared" si="19"/>
        <v>0</v>
      </c>
      <c r="DY71" s="2">
        <f t="shared" si="20"/>
        <v>0</v>
      </c>
      <c r="DZ71" s="2">
        <f t="shared" si="21"/>
        <v>0</v>
      </c>
      <c r="EA71" s="2">
        <f t="shared" si="22"/>
        <v>0</v>
      </c>
      <c r="EB71" s="2">
        <f t="shared" si="23"/>
        <v>0</v>
      </c>
      <c r="EC71" s="2">
        <f t="shared" si="24"/>
        <v>0</v>
      </c>
      <c r="ED71" s="2">
        <f t="shared" si="25"/>
        <v>0</v>
      </c>
    </row>
    <row r="72" spans="1:134" s="36" customFormat="1" ht="17.100000000000001" customHeight="1" x14ac:dyDescent="0.25">
      <c r="A72" s="106" t="s">
        <v>405</v>
      </c>
      <c r="B72" s="2"/>
      <c r="C72" s="482" t="e">
        <f t="shared" si="26"/>
        <v>#N/A</v>
      </c>
      <c r="D72" s="482"/>
      <c r="E72" s="482" t="e">
        <f t="shared" si="27"/>
        <v>#N/A</v>
      </c>
      <c r="F72" s="482"/>
      <c r="G72" s="482" t="e">
        <f t="shared" si="28"/>
        <v>#N/A</v>
      </c>
      <c r="H72" s="482"/>
      <c r="I72" s="482" t="e">
        <f t="shared" si="29"/>
        <v>#N/A</v>
      </c>
      <c r="J72" s="482"/>
      <c r="K72" s="482" t="e">
        <f t="shared" si="30"/>
        <v>#N/A</v>
      </c>
      <c r="L72" s="482"/>
      <c r="M72" s="482" t="e">
        <f t="shared" si="31"/>
        <v>#N/A</v>
      </c>
      <c r="N72" s="482"/>
      <c r="O72" s="482" t="e">
        <f t="shared" si="32"/>
        <v>#N/A</v>
      </c>
      <c r="P72" s="482"/>
      <c r="Q72" s="482" t="e">
        <f t="shared" si="33"/>
        <v>#N/A</v>
      </c>
      <c r="R72" s="482"/>
      <c r="S72" s="482" t="e">
        <f t="shared" si="34"/>
        <v>#N/A</v>
      </c>
      <c r="T72" s="482"/>
      <c r="U72" s="482" t="e">
        <f t="shared" si="35"/>
        <v>#N/A</v>
      </c>
      <c r="V72" s="482"/>
      <c r="W72" s="482" t="e">
        <f t="shared" si="36"/>
        <v>#N/A</v>
      </c>
      <c r="X72" s="482"/>
      <c r="Y72" s="482" t="e">
        <f t="shared" si="37"/>
        <v>#N/A</v>
      </c>
      <c r="Z72" s="482"/>
      <c r="AA72" s="482" t="e">
        <f t="shared" si="38"/>
        <v>#N/A</v>
      </c>
      <c r="AB72" s="482"/>
      <c r="AC72" s="482" t="e">
        <f t="shared" si="39"/>
        <v>#N/A</v>
      </c>
      <c r="AD72" s="482"/>
      <c r="AE72" s="482" t="e">
        <f t="shared" si="40"/>
        <v>#N/A</v>
      </c>
      <c r="AF72" s="482"/>
      <c r="AG72" s="482" t="e">
        <f t="shared" si="41"/>
        <v>#N/A</v>
      </c>
      <c r="AH72" s="482"/>
      <c r="AI72" s="482" t="e">
        <f t="shared" si="42"/>
        <v>#N/A</v>
      </c>
      <c r="AJ72" s="482"/>
      <c r="AK72" s="482" t="e">
        <f t="shared" si="43"/>
        <v>#N/A</v>
      </c>
      <c r="AL72" s="482"/>
      <c r="AM72" s="482" t="e">
        <f t="shared" si="44"/>
        <v>#N/A</v>
      </c>
      <c r="AN72" s="482"/>
      <c r="AO72" s="482" t="e">
        <f t="shared" si="45"/>
        <v>#N/A</v>
      </c>
      <c r="AP72" s="482"/>
      <c r="AQ72" s="482" t="e">
        <f t="shared" si="46"/>
        <v>#N/A</v>
      </c>
      <c r="AR72" s="482"/>
      <c r="AS72" s="482" t="e">
        <f t="shared" si="47"/>
        <v>#N/A</v>
      </c>
      <c r="AT72" s="482"/>
      <c r="AU72" s="482" t="e">
        <f t="shared" si="48"/>
        <v>#N/A</v>
      </c>
      <c r="AV72" s="482"/>
      <c r="AW72" s="482" t="e">
        <f t="shared" si="49"/>
        <v>#N/A</v>
      </c>
      <c r="AX72" s="482"/>
      <c r="AY72" s="482" t="e">
        <f t="shared" si="50"/>
        <v>#N/A</v>
      </c>
      <c r="AZ72" s="48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DF72" s="2"/>
      <c r="DG72" s="2">
        <f t="shared" si="2"/>
        <v>0</v>
      </c>
      <c r="DH72" s="2">
        <f t="shared" si="3"/>
        <v>0</v>
      </c>
      <c r="DI72" s="2">
        <f t="shared" si="4"/>
        <v>0</v>
      </c>
      <c r="DJ72" s="2">
        <f t="shared" si="5"/>
        <v>0</v>
      </c>
      <c r="DK72" s="2">
        <f t="shared" si="6"/>
        <v>0</v>
      </c>
      <c r="DL72" s="2">
        <f t="shared" si="7"/>
        <v>0</v>
      </c>
      <c r="DM72" s="2">
        <f t="shared" si="8"/>
        <v>0</v>
      </c>
      <c r="DN72" s="2">
        <f t="shared" si="9"/>
        <v>0</v>
      </c>
      <c r="DO72" s="2">
        <f t="shared" si="10"/>
        <v>0</v>
      </c>
      <c r="DP72" s="2">
        <f t="shared" si="11"/>
        <v>0</v>
      </c>
      <c r="DQ72" s="2">
        <f t="shared" si="12"/>
        <v>0</v>
      </c>
      <c r="DR72" s="2">
        <f t="shared" si="13"/>
        <v>0</v>
      </c>
      <c r="DS72" s="2">
        <f t="shared" si="14"/>
        <v>0</v>
      </c>
      <c r="DT72" s="2">
        <f t="shared" si="15"/>
        <v>0</v>
      </c>
      <c r="DU72" s="2">
        <f t="shared" si="16"/>
        <v>0</v>
      </c>
      <c r="DV72" s="2">
        <f t="shared" si="17"/>
        <v>0</v>
      </c>
      <c r="DW72" s="2">
        <f t="shared" si="18"/>
        <v>0</v>
      </c>
      <c r="DX72" s="2">
        <f t="shared" si="19"/>
        <v>0</v>
      </c>
      <c r="DY72" s="2">
        <f t="shared" si="20"/>
        <v>0</v>
      </c>
      <c r="DZ72" s="2">
        <f t="shared" si="21"/>
        <v>0</v>
      </c>
      <c r="EA72" s="2">
        <f t="shared" si="22"/>
        <v>0</v>
      </c>
      <c r="EB72" s="2">
        <f t="shared" si="23"/>
        <v>0</v>
      </c>
      <c r="EC72" s="2">
        <f t="shared" si="24"/>
        <v>0</v>
      </c>
      <c r="ED72" s="2">
        <f t="shared" si="25"/>
        <v>0</v>
      </c>
    </row>
    <row r="73" spans="1:134" s="36" customFormat="1" ht="17.100000000000001" customHeight="1" x14ac:dyDescent="0.25">
      <c r="A73" s="106" t="s">
        <v>406</v>
      </c>
      <c r="B73" s="2"/>
      <c r="C73" s="482" t="e">
        <f t="shared" si="26"/>
        <v>#N/A</v>
      </c>
      <c r="D73" s="482"/>
      <c r="E73" s="482" t="e">
        <f t="shared" si="27"/>
        <v>#N/A</v>
      </c>
      <c r="F73" s="482"/>
      <c r="G73" s="482" t="e">
        <f t="shared" si="28"/>
        <v>#N/A</v>
      </c>
      <c r="H73" s="482"/>
      <c r="I73" s="482" t="e">
        <f t="shared" si="29"/>
        <v>#N/A</v>
      </c>
      <c r="J73" s="482"/>
      <c r="K73" s="482" t="e">
        <f t="shared" si="30"/>
        <v>#N/A</v>
      </c>
      <c r="L73" s="482"/>
      <c r="M73" s="482" t="e">
        <f t="shared" si="31"/>
        <v>#N/A</v>
      </c>
      <c r="N73" s="482"/>
      <c r="O73" s="482" t="e">
        <f t="shared" si="32"/>
        <v>#N/A</v>
      </c>
      <c r="P73" s="482"/>
      <c r="Q73" s="482" t="e">
        <f t="shared" si="33"/>
        <v>#N/A</v>
      </c>
      <c r="R73" s="482"/>
      <c r="S73" s="482" t="e">
        <f t="shared" si="34"/>
        <v>#N/A</v>
      </c>
      <c r="T73" s="482"/>
      <c r="U73" s="482" t="e">
        <f t="shared" si="35"/>
        <v>#N/A</v>
      </c>
      <c r="V73" s="482"/>
      <c r="W73" s="482" t="e">
        <f t="shared" si="36"/>
        <v>#N/A</v>
      </c>
      <c r="X73" s="482"/>
      <c r="Y73" s="482" t="e">
        <f t="shared" si="37"/>
        <v>#N/A</v>
      </c>
      <c r="Z73" s="482"/>
      <c r="AA73" s="482" t="e">
        <f t="shared" si="38"/>
        <v>#N/A</v>
      </c>
      <c r="AB73" s="482"/>
      <c r="AC73" s="482" t="e">
        <f t="shared" si="39"/>
        <v>#N/A</v>
      </c>
      <c r="AD73" s="482"/>
      <c r="AE73" s="482" t="e">
        <f t="shared" si="40"/>
        <v>#N/A</v>
      </c>
      <c r="AF73" s="482"/>
      <c r="AG73" s="482" t="e">
        <f t="shared" si="41"/>
        <v>#N/A</v>
      </c>
      <c r="AH73" s="482"/>
      <c r="AI73" s="482" t="e">
        <f t="shared" si="42"/>
        <v>#N/A</v>
      </c>
      <c r="AJ73" s="482"/>
      <c r="AK73" s="482" t="e">
        <f t="shared" si="43"/>
        <v>#N/A</v>
      </c>
      <c r="AL73" s="482"/>
      <c r="AM73" s="482" t="e">
        <f t="shared" si="44"/>
        <v>#N/A</v>
      </c>
      <c r="AN73" s="482"/>
      <c r="AO73" s="482" t="e">
        <f t="shared" si="45"/>
        <v>#N/A</v>
      </c>
      <c r="AP73" s="482"/>
      <c r="AQ73" s="482" t="e">
        <f t="shared" si="46"/>
        <v>#N/A</v>
      </c>
      <c r="AR73" s="482"/>
      <c r="AS73" s="482" t="e">
        <f t="shared" si="47"/>
        <v>#N/A</v>
      </c>
      <c r="AT73" s="482"/>
      <c r="AU73" s="482" t="e">
        <f t="shared" si="48"/>
        <v>#N/A</v>
      </c>
      <c r="AV73" s="482"/>
      <c r="AW73" s="482" t="e">
        <f t="shared" si="49"/>
        <v>#N/A</v>
      </c>
      <c r="AX73" s="482"/>
      <c r="AY73" s="482" t="e">
        <f t="shared" si="50"/>
        <v>#N/A</v>
      </c>
      <c r="AZ73" s="48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DF73" s="2"/>
      <c r="DG73" s="2">
        <f t="shared" si="2"/>
        <v>0</v>
      </c>
      <c r="DH73" s="2">
        <f t="shared" si="3"/>
        <v>0</v>
      </c>
      <c r="DI73" s="2">
        <f t="shared" si="4"/>
        <v>0</v>
      </c>
      <c r="DJ73" s="2">
        <f t="shared" si="5"/>
        <v>0</v>
      </c>
      <c r="DK73" s="2">
        <f t="shared" si="6"/>
        <v>0</v>
      </c>
      <c r="DL73" s="2">
        <f t="shared" si="7"/>
        <v>0</v>
      </c>
      <c r="DM73" s="2">
        <f t="shared" si="8"/>
        <v>0</v>
      </c>
      <c r="DN73" s="2">
        <f t="shared" si="9"/>
        <v>0</v>
      </c>
      <c r="DO73" s="2">
        <f t="shared" si="10"/>
        <v>0</v>
      </c>
      <c r="DP73" s="2">
        <f t="shared" si="11"/>
        <v>0</v>
      </c>
      <c r="DQ73" s="2">
        <f t="shared" si="12"/>
        <v>0</v>
      </c>
      <c r="DR73" s="2">
        <f t="shared" si="13"/>
        <v>0</v>
      </c>
      <c r="DS73" s="2">
        <f t="shared" si="14"/>
        <v>0</v>
      </c>
      <c r="DT73" s="2">
        <f t="shared" si="15"/>
        <v>0</v>
      </c>
      <c r="DU73" s="2">
        <f t="shared" si="16"/>
        <v>0</v>
      </c>
      <c r="DV73" s="2">
        <f t="shared" si="17"/>
        <v>0</v>
      </c>
      <c r="DW73" s="2">
        <f t="shared" si="18"/>
        <v>0</v>
      </c>
      <c r="DX73" s="2">
        <f t="shared" si="19"/>
        <v>0</v>
      </c>
      <c r="DY73" s="2">
        <f t="shared" si="20"/>
        <v>0</v>
      </c>
      <c r="DZ73" s="2">
        <f t="shared" si="21"/>
        <v>0</v>
      </c>
      <c r="EA73" s="2">
        <f t="shared" si="22"/>
        <v>0</v>
      </c>
      <c r="EB73" s="2">
        <f t="shared" si="23"/>
        <v>0</v>
      </c>
      <c r="EC73" s="2">
        <f t="shared" si="24"/>
        <v>0</v>
      </c>
      <c r="ED73" s="2">
        <f t="shared" si="25"/>
        <v>0</v>
      </c>
    </row>
    <row r="74" spans="1:134" s="36" customFormat="1" ht="17.100000000000001" customHeight="1" x14ac:dyDescent="0.25">
      <c r="A74" s="106" t="s">
        <v>407</v>
      </c>
      <c r="B74" s="2"/>
      <c r="C74" s="482" t="e">
        <f t="shared" si="26"/>
        <v>#N/A</v>
      </c>
      <c r="D74" s="482"/>
      <c r="E74" s="482" t="e">
        <f t="shared" si="27"/>
        <v>#N/A</v>
      </c>
      <c r="F74" s="482"/>
      <c r="G74" s="482" t="e">
        <f t="shared" si="28"/>
        <v>#N/A</v>
      </c>
      <c r="H74" s="482"/>
      <c r="I74" s="482" t="e">
        <f t="shared" si="29"/>
        <v>#N/A</v>
      </c>
      <c r="J74" s="482"/>
      <c r="K74" s="482" t="e">
        <f t="shared" si="30"/>
        <v>#N/A</v>
      </c>
      <c r="L74" s="482"/>
      <c r="M74" s="482" t="e">
        <f t="shared" si="31"/>
        <v>#N/A</v>
      </c>
      <c r="N74" s="482"/>
      <c r="O74" s="482" t="e">
        <f t="shared" si="32"/>
        <v>#N/A</v>
      </c>
      <c r="P74" s="482"/>
      <c r="Q74" s="482" t="e">
        <f t="shared" si="33"/>
        <v>#N/A</v>
      </c>
      <c r="R74" s="482"/>
      <c r="S74" s="482" t="e">
        <f t="shared" si="34"/>
        <v>#N/A</v>
      </c>
      <c r="T74" s="482"/>
      <c r="U74" s="482" t="e">
        <f t="shared" si="35"/>
        <v>#N/A</v>
      </c>
      <c r="V74" s="482"/>
      <c r="W74" s="482" t="e">
        <f t="shared" si="36"/>
        <v>#N/A</v>
      </c>
      <c r="X74" s="482"/>
      <c r="Y74" s="482" t="e">
        <f t="shared" si="37"/>
        <v>#N/A</v>
      </c>
      <c r="Z74" s="482"/>
      <c r="AA74" s="482" t="e">
        <f t="shared" si="38"/>
        <v>#N/A</v>
      </c>
      <c r="AB74" s="482"/>
      <c r="AC74" s="482" t="e">
        <f t="shared" si="39"/>
        <v>#N/A</v>
      </c>
      <c r="AD74" s="482"/>
      <c r="AE74" s="482" t="e">
        <f t="shared" si="40"/>
        <v>#N/A</v>
      </c>
      <c r="AF74" s="482"/>
      <c r="AG74" s="482" t="e">
        <f t="shared" si="41"/>
        <v>#N/A</v>
      </c>
      <c r="AH74" s="482"/>
      <c r="AI74" s="482" t="e">
        <f t="shared" si="42"/>
        <v>#N/A</v>
      </c>
      <c r="AJ74" s="482"/>
      <c r="AK74" s="482" t="e">
        <f t="shared" si="43"/>
        <v>#N/A</v>
      </c>
      <c r="AL74" s="482"/>
      <c r="AM74" s="482" t="e">
        <f t="shared" si="44"/>
        <v>#N/A</v>
      </c>
      <c r="AN74" s="482"/>
      <c r="AO74" s="482" t="e">
        <f t="shared" si="45"/>
        <v>#N/A</v>
      </c>
      <c r="AP74" s="482"/>
      <c r="AQ74" s="482" t="e">
        <f t="shared" si="46"/>
        <v>#N/A</v>
      </c>
      <c r="AR74" s="482"/>
      <c r="AS74" s="482" t="e">
        <f t="shared" si="47"/>
        <v>#N/A</v>
      </c>
      <c r="AT74" s="482"/>
      <c r="AU74" s="482" t="e">
        <f t="shared" si="48"/>
        <v>#N/A</v>
      </c>
      <c r="AV74" s="482"/>
      <c r="AW74" s="482" t="e">
        <f t="shared" si="49"/>
        <v>#N/A</v>
      </c>
      <c r="AX74" s="482"/>
      <c r="AY74" s="482" t="e">
        <f t="shared" si="50"/>
        <v>#N/A</v>
      </c>
      <c r="AZ74" s="48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DF74" s="2"/>
      <c r="DG74" s="2">
        <f t="shared" si="2"/>
        <v>0</v>
      </c>
      <c r="DH74" s="2">
        <f t="shared" si="3"/>
        <v>0</v>
      </c>
      <c r="DI74" s="2">
        <f t="shared" si="4"/>
        <v>0</v>
      </c>
      <c r="DJ74" s="2">
        <f t="shared" si="5"/>
        <v>0</v>
      </c>
      <c r="DK74" s="2">
        <f t="shared" si="6"/>
        <v>0</v>
      </c>
      <c r="DL74" s="2">
        <f t="shared" si="7"/>
        <v>0</v>
      </c>
      <c r="DM74" s="2">
        <f t="shared" si="8"/>
        <v>0</v>
      </c>
      <c r="DN74" s="2">
        <f t="shared" si="9"/>
        <v>0</v>
      </c>
      <c r="DO74" s="2">
        <f t="shared" si="10"/>
        <v>0</v>
      </c>
      <c r="DP74" s="2">
        <f t="shared" si="11"/>
        <v>0</v>
      </c>
      <c r="DQ74" s="2">
        <f t="shared" si="12"/>
        <v>0</v>
      </c>
      <c r="DR74" s="2">
        <f t="shared" si="13"/>
        <v>0</v>
      </c>
      <c r="DS74" s="2">
        <f t="shared" si="14"/>
        <v>0</v>
      </c>
      <c r="DT74" s="2">
        <f t="shared" si="15"/>
        <v>0</v>
      </c>
      <c r="DU74" s="2">
        <f t="shared" si="16"/>
        <v>0</v>
      </c>
      <c r="DV74" s="2">
        <f t="shared" si="17"/>
        <v>0</v>
      </c>
      <c r="DW74" s="2">
        <f t="shared" si="18"/>
        <v>0</v>
      </c>
      <c r="DX74" s="2">
        <f t="shared" si="19"/>
        <v>0</v>
      </c>
      <c r="DY74" s="2">
        <f t="shared" si="20"/>
        <v>0</v>
      </c>
      <c r="DZ74" s="2">
        <f t="shared" si="21"/>
        <v>0</v>
      </c>
      <c r="EA74" s="2">
        <f t="shared" si="22"/>
        <v>0</v>
      </c>
      <c r="EB74" s="2">
        <f t="shared" si="23"/>
        <v>0</v>
      </c>
      <c r="EC74" s="2">
        <f t="shared" si="24"/>
        <v>0</v>
      </c>
      <c r="ED74" s="2">
        <f t="shared" si="25"/>
        <v>0</v>
      </c>
    </row>
    <row r="75" spans="1:134" s="36" customFormat="1" ht="17.100000000000001" customHeight="1" x14ac:dyDescent="0.25">
      <c r="A75" s="106" t="s">
        <v>408</v>
      </c>
      <c r="B75" s="32"/>
      <c r="C75" s="482" t="e">
        <f t="shared" si="26"/>
        <v>#N/A</v>
      </c>
      <c r="D75" s="482"/>
      <c r="E75" s="482" t="e">
        <f t="shared" si="27"/>
        <v>#N/A</v>
      </c>
      <c r="F75" s="482"/>
      <c r="G75" s="482" t="e">
        <f t="shared" si="28"/>
        <v>#N/A</v>
      </c>
      <c r="H75" s="482"/>
      <c r="I75" s="482" t="e">
        <f t="shared" si="29"/>
        <v>#N/A</v>
      </c>
      <c r="J75" s="482"/>
      <c r="K75" s="482" t="e">
        <f t="shared" si="30"/>
        <v>#N/A</v>
      </c>
      <c r="L75" s="482"/>
      <c r="M75" s="482" t="e">
        <f t="shared" si="31"/>
        <v>#N/A</v>
      </c>
      <c r="N75" s="482"/>
      <c r="O75" s="482" t="e">
        <f t="shared" si="32"/>
        <v>#N/A</v>
      </c>
      <c r="P75" s="482"/>
      <c r="Q75" s="482" t="e">
        <f t="shared" si="33"/>
        <v>#N/A</v>
      </c>
      <c r="R75" s="482"/>
      <c r="S75" s="482" t="e">
        <f t="shared" si="34"/>
        <v>#N/A</v>
      </c>
      <c r="T75" s="482"/>
      <c r="U75" s="482" t="e">
        <f t="shared" si="35"/>
        <v>#N/A</v>
      </c>
      <c r="V75" s="482"/>
      <c r="W75" s="482" t="e">
        <f t="shared" si="36"/>
        <v>#N/A</v>
      </c>
      <c r="X75" s="482"/>
      <c r="Y75" s="482" t="e">
        <f t="shared" si="37"/>
        <v>#N/A</v>
      </c>
      <c r="Z75" s="482"/>
      <c r="AA75" s="482" t="e">
        <f t="shared" si="38"/>
        <v>#N/A</v>
      </c>
      <c r="AB75" s="482"/>
      <c r="AC75" s="482" t="e">
        <f t="shared" si="39"/>
        <v>#N/A</v>
      </c>
      <c r="AD75" s="482"/>
      <c r="AE75" s="482" t="e">
        <f t="shared" si="40"/>
        <v>#N/A</v>
      </c>
      <c r="AF75" s="482"/>
      <c r="AG75" s="482" t="e">
        <f t="shared" si="41"/>
        <v>#N/A</v>
      </c>
      <c r="AH75" s="482"/>
      <c r="AI75" s="482" t="e">
        <f t="shared" si="42"/>
        <v>#N/A</v>
      </c>
      <c r="AJ75" s="482"/>
      <c r="AK75" s="482" t="e">
        <f t="shared" si="43"/>
        <v>#N/A</v>
      </c>
      <c r="AL75" s="482"/>
      <c r="AM75" s="482" t="e">
        <f t="shared" si="44"/>
        <v>#N/A</v>
      </c>
      <c r="AN75" s="482"/>
      <c r="AO75" s="482" t="e">
        <f t="shared" si="45"/>
        <v>#N/A</v>
      </c>
      <c r="AP75" s="482"/>
      <c r="AQ75" s="482" t="e">
        <f t="shared" si="46"/>
        <v>#N/A</v>
      </c>
      <c r="AR75" s="482"/>
      <c r="AS75" s="482" t="e">
        <f t="shared" si="47"/>
        <v>#N/A</v>
      </c>
      <c r="AT75" s="482"/>
      <c r="AU75" s="482" t="e">
        <f t="shared" si="48"/>
        <v>#N/A</v>
      </c>
      <c r="AV75" s="482"/>
      <c r="AW75" s="482" t="e">
        <f t="shared" si="49"/>
        <v>#N/A</v>
      </c>
      <c r="AX75" s="482"/>
      <c r="AY75" s="482" t="e">
        <f t="shared" si="50"/>
        <v>#N/A</v>
      </c>
      <c r="AZ75" s="482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DF75" s="2"/>
      <c r="DG75" s="2">
        <f t="shared" si="2"/>
        <v>0</v>
      </c>
      <c r="DH75" s="2">
        <f t="shared" si="3"/>
        <v>0</v>
      </c>
      <c r="DI75" s="2">
        <f t="shared" si="4"/>
        <v>0</v>
      </c>
      <c r="DJ75" s="2">
        <f t="shared" si="5"/>
        <v>0</v>
      </c>
      <c r="DK75" s="2">
        <f t="shared" si="6"/>
        <v>0</v>
      </c>
      <c r="DL75" s="2">
        <f t="shared" si="7"/>
        <v>0</v>
      </c>
      <c r="DM75" s="2">
        <f t="shared" si="8"/>
        <v>0</v>
      </c>
      <c r="DN75" s="2">
        <f t="shared" si="9"/>
        <v>0</v>
      </c>
      <c r="DO75" s="2">
        <f t="shared" si="10"/>
        <v>0</v>
      </c>
      <c r="DP75" s="2">
        <f t="shared" si="11"/>
        <v>0</v>
      </c>
      <c r="DQ75" s="2">
        <f t="shared" si="12"/>
        <v>0</v>
      </c>
      <c r="DR75" s="2">
        <f t="shared" si="13"/>
        <v>0</v>
      </c>
      <c r="DS75" s="2">
        <f t="shared" si="14"/>
        <v>0</v>
      </c>
      <c r="DT75" s="2">
        <f t="shared" si="15"/>
        <v>0</v>
      </c>
      <c r="DU75" s="2">
        <f t="shared" si="16"/>
        <v>0</v>
      </c>
      <c r="DV75" s="2">
        <f t="shared" si="17"/>
        <v>0</v>
      </c>
      <c r="DW75" s="2">
        <f t="shared" si="18"/>
        <v>0</v>
      </c>
      <c r="DX75" s="2">
        <f t="shared" si="19"/>
        <v>0</v>
      </c>
      <c r="DY75" s="2">
        <f t="shared" si="20"/>
        <v>0</v>
      </c>
      <c r="DZ75" s="2">
        <f t="shared" si="21"/>
        <v>0</v>
      </c>
      <c r="EA75" s="2">
        <f t="shared" si="22"/>
        <v>0</v>
      </c>
      <c r="EB75" s="2">
        <f t="shared" si="23"/>
        <v>0</v>
      </c>
      <c r="EC75" s="2">
        <f t="shared" si="24"/>
        <v>0</v>
      </c>
      <c r="ED75" s="2">
        <f t="shared" si="25"/>
        <v>0</v>
      </c>
    </row>
    <row r="76" spans="1:134" s="36" customFormat="1" ht="17.100000000000001" customHeight="1" x14ac:dyDescent="0.25">
      <c r="A76" s="106" t="s">
        <v>411</v>
      </c>
      <c r="B76" s="32"/>
      <c r="C76" s="482" t="e">
        <f t="shared" si="26"/>
        <v>#N/A</v>
      </c>
      <c r="D76" s="482"/>
      <c r="E76" s="482" t="e">
        <f t="shared" si="27"/>
        <v>#N/A</v>
      </c>
      <c r="F76" s="482"/>
      <c r="G76" s="482" t="e">
        <f t="shared" si="28"/>
        <v>#N/A</v>
      </c>
      <c r="H76" s="482"/>
      <c r="I76" s="482" t="e">
        <f t="shared" si="29"/>
        <v>#N/A</v>
      </c>
      <c r="J76" s="482"/>
      <c r="K76" s="482" t="e">
        <f t="shared" si="30"/>
        <v>#N/A</v>
      </c>
      <c r="L76" s="482"/>
      <c r="M76" s="482" t="e">
        <f t="shared" si="31"/>
        <v>#N/A</v>
      </c>
      <c r="N76" s="482"/>
      <c r="O76" s="482" t="e">
        <f t="shared" si="32"/>
        <v>#N/A</v>
      </c>
      <c r="P76" s="482"/>
      <c r="Q76" s="482" t="e">
        <f t="shared" si="33"/>
        <v>#N/A</v>
      </c>
      <c r="R76" s="482"/>
      <c r="S76" s="482" t="e">
        <f t="shared" si="34"/>
        <v>#N/A</v>
      </c>
      <c r="T76" s="482"/>
      <c r="U76" s="482" t="e">
        <f t="shared" si="35"/>
        <v>#N/A</v>
      </c>
      <c r="V76" s="482"/>
      <c r="W76" s="482" t="e">
        <f t="shared" si="36"/>
        <v>#N/A</v>
      </c>
      <c r="X76" s="482"/>
      <c r="Y76" s="482" t="e">
        <f t="shared" si="37"/>
        <v>#N/A</v>
      </c>
      <c r="Z76" s="482"/>
      <c r="AA76" s="482" t="e">
        <f t="shared" si="38"/>
        <v>#N/A</v>
      </c>
      <c r="AB76" s="482"/>
      <c r="AC76" s="482" t="e">
        <f t="shared" si="39"/>
        <v>#N/A</v>
      </c>
      <c r="AD76" s="482"/>
      <c r="AE76" s="482" t="e">
        <f t="shared" si="40"/>
        <v>#N/A</v>
      </c>
      <c r="AF76" s="482"/>
      <c r="AG76" s="482" t="e">
        <f t="shared" si="41"/>
        <v>#N/A</v>
      </c>
      <c r="AH76" s="482"/>
      <c r="AI76" s="482" t="e">
        <f t="shared" si="42"/>
        <v>#N/A</v>
      </c>
      <c r="AJ76" s="482"/>
      <c r="AK76" s="482" t="e">
        <f t="shared" si="43"/>
        <v>#N/A</v>
      </c>
      <c r="AL76" s="482"/>
      <c r="AM76" s="482" t="e">
        <f t="shared" si="44"/>
        <v>#N/A</v>
      </c>
      <c r="AN76" s="482"/>
      <c r="AO76" s="482" t="e">
        <f t="shared" si="45"/>
        <v>#N/A</v>
      </c>
      <c r="AP76" s="482"/>
      <c r="AQ76" s="482" t="e">
        <f t="shared" si="46"/>
        <v>#N/A</v>
      </c>
      <c r="AR76" s="482"/>
      <c r="AS76" s="482" t="e">
        <f t="shared" si="47"/>
        <v>#N/A</v>
      </c>
      <c r="AT76" s="482"/>
      <c r="AU76" s="482" t="e">
        <f t="shared" si="48"/>
        <v>#N/A</v>
      </c>
      <c r="AV76" s="482"/>
      <c r="AW76" s="482" t="e">
        <f t="shared" si="49"/>
        <v>#N/A</v>
      </c>
      <c r="AX76" s="482"/>
      <c r="AY76" s="482" t="e">
        <f t="shared" si="50"/>
        <v>#N/A</v>
      </c>
      <c r="AZ76" s="482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DF76" s="2"/>
      <c r="DG76" s="2">
        <f t="shared" si="2"/>
        <v>0</v>
      </c>
      <c r="DH76" s="2">
        <f t="shared" si="3"/>
        <v>0</v>
      </c>
      <c r="DI76" s="2">
        <f t="shared" si="4"/>
        <v>0</v>
      </c>
      <c r="DJ76" s="2">
        <f t="shared" si="5"/>
        <v>0</v>
      </c>
      <c r="DK76" s="2">
        <f t="shared" si="6"/>
        <v>0</v>
      </c>
      <c r="DL76" s="2">
        <f t="shared" si="7"/>
        <v>0</v>
      </c>
      <c r="DM76" s="2">
        <f t="shared" si="8"/>
        <v>0</v>
      </c>
      <c r="DN76" s="2">
        <f t="shared" si="9"/>
        <v>0</v>
      </c>
      <c r="DO76" s="2">
        <f t="shared" si="10"/>
        <v>0</v>
      </c>
      <c r="DP76" s="2">
        <f t="shared" si="11"/>
        <v>0</v>
      </c>
      <c r="DQ76" s="2">
        <f t="shared" si="12"/>
        <v>0</v>
      </c>
      <c r="DR76" s="2">
        <f t="shared" si="13"/>
        <v>0</v>
      </c>
      <c r="DS76" s="2">
        <f t="shared" si="14"/>
        <v>0</v>
      </c>
      <c r="DT76" s="2">
        <f t="shared" si="15"/>
        <v>0</v>
      </c>
      <c r="DU76" s="2">
        <f t="shared" si="16"/>
        <v>0</v>
      </c>
      <c r="DV76" s="2">
        <f t="shared" si="17"/>
        <v>0</v>
      </c>
      <c r="DW76" s="2">
        <f t="shared" si="18"/>
        <v>0</v>
      </c>
      <c r="DX76" s="2">
        <f t="shared" si="19"/>
        <v>0</v>
      </c>
      <c r="DY76" s="2">
        <f t="shared" si="20"/>
        <v>0</v>
      </c>
      <c r="DZ76" s="2">
        <f t="shared" si="21"/>
        <v>0</v>
      </c>
      <c r="EA76" s="2">
        <f t="shared" si="22"/>
        <v>0</v>
      </c>
      <c r="EB76" s="2">
        <f t="shared" si="23"/>
        <v>0</v>
      </c>
      <c r="EC76" s="2">
        <f t="shared" si="24"/>
        <v>0</v>
      </c>
      <c r="ED76" s="2">
        <f t="shared" si="25"/>
        <v>0</v>
      </c>
    </row>
    <row r="77" spans="1:134" s="36" customFormat="1" ht="17.100000000000001" customHeight="1" x14ac:dyDescent="0.25">
      <c r="A77" s="106" t="s">
        <v>409</v>
      </c>
      <c r="B77" s="32"/>
      <c r="C77" s="482" t="e">
        <f t="shared" si="26"/>
        <v>#N/A</v>
      </c>
      <c r="D77" s="482"/>
      <c r="E77" s="482" t="e">
        <f t="shared" si="27"/>
        <v>#N/A</v>
      </c>
      <c r="F77" s="482"/>
      <c r="G77" s="482" t="e">
        <f t="shared" si="28"/>
        <v>#N/A</v>
      </c>
      <c r="H77" s="482"/>
      <c r="I77" s="482" t="e">
        <f t="shared" si="29"/>
        <v>#N/A</v>
      </c>
      <c r="J77" s="482"/>
      <c r="K77" s="482" t="e">
        <f t="shared" si="30"/>
        <v>#N/A</v>
      </c>
      <c r="L77" s="482"/>
      <c r="M77" s="482" t="e">
        <f t="shared" si="31"/>
        <v>#N/A</v>
      </c>
      <c r="N77" s="482"/>
      <c r="O77" s="482" t="e">
        <f t="shared" si="32"/>
        <v>#N/A</v>
      </c>
      <c r="P77" s="482"/>
      <c r="Q77" s="482" t="e">
        <f t="shared" si="33"/>
        <v>#N/A</v>
      </c>
      <c r="R77" s="482"/>
      <c r="S77" s="482" t="e">
        <f t="shared" si="34"/>
        <v>#N/A</v>
      </c>
      <c r="T77" s="482"/>
      <c r="U77" s="482" t="e">
        <f t="shared" si="35"/>
        <v>#N/A</v>
      </c>
      <c r="V77" s="482"/>
      <c r="W77" s="482" t="e">
        <f t="shared" si="36"/>
        <v>#N/A</v>
      </c>
      <c r="X77" s="482"/>
      <c r="Y77" s="482" t="e">
        <f t="shared" si="37"/>
        <v>#N/A</v>
      </c>
      <c r="Z77" s="482"/>
      <c r="AA77" s="482" t="e">
        <f t="shared" si="38"/>
        <v>#N/A</v>
      </c>
      <c r="AB77" s="482"/>
      <c r="AC77" s="482" t="e">
        <f t="shared" si="39"/>
        <v>#N/A</v>
      </c>
      <c r="AD77" s="482"/>
      <c r="AE77" s="482" t="e">
        <f t="shared" si="40"/>
        <v>#N/A</v>
      </c>
      <c r="AF77" s="482"/>
      <c r="AG77" s="482" t="e">
        <f t="shared" si="41"/>
        <v>#N/A</v>
      </c>
      <c r="AH77" s="482"/>
      <c r="AI77" s="482" t="e">
        <f t="shared" si="42"/>
        <v>#N/A</v>
      </c>
      <c r="AJ77" s="482"/>
      <c r="AK77" s="482" t="e">
        <f t="shared" si="43"/>
        <v>#N/A</v>
      </c>
      <c r="AL77" s="482"/>
      <c r="AM77" s="482" t="e">
        <f t="shared" si="44"/>
        <v>#N/A</v>
      </c>
      <c r="AN77" s="482"/>
      <c r="AO77" s="482" t="e">
        <f t="shared" si="45"/>
        <v>#N/A</v>
      </c>
      <c r="AP77" s="482"/>
      <c r="AQ77" s="482" t="e">
        <f t="shared" si="46"/>
        <v>#N/A</v>
      </c>
      <c r="AR77" s="482"/>
      <c r="AS77" s="482" t="e">
        <f t="shared" si="47"/>
        <v>#N/A</v>
      </c>
      <c r="AT77" s="482"/>
      <c r="AU77" s="482" t="e">
        <f t="shared" si="48"/>
        <v>#N/A</v>
      </c>
      <c r="AV77" s="482"/>
      <c r="AW77" s="482" t="e">
        <f t="shared" si="49"/>
        <v>#N/A</v>
      </c>
      <c r="AX77" s="482"/>
      <c r="AY77" s="482" t="e">
        <f t="shared" si="50"/>
        <v>#N/A</v>
      </c>
      <c r="AZ77" s="482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</row>
    <row r="78" spans="1:134" s="36" customFormat="1" ht="17.100000000000001" customHeight="1" x14ac:dyDescent="0.25">
      <c r="A78" s="106" t="s">
        <v>410</v>
      </c>
      <c r="B78" s="32"/>
      <c r="C78" s="482" t="e">
        <f t="shared" si="26"/>
        <v>#N/A</v>
      </c>
      <c r="D78" s="482"/>
      <c r="E78" s="482" t="e">
        <f t="shared" si="27"/>
        <v>#N/A</v>
      </c>
      <c r="F78" s="482"/>
      <c r="G78" s="482" t="e">
        <f t="shared" si="28"/>
        <v>#N/A</v>
      </c>
      <c r="H78" s="482"/>
      <c r="I78" s="482" t="e">
        <f t="shared" si="29"/>
        <v>#N/A</v>
      </c>
      <c r="J78" s="482"/>
      <c r="K78" s="482" t="e">
        <f t="shared" si="30"/>
        <v>#N/A</v>
      </c>
      <c r="L78" s="482"/>
      <c r="M78" s="482" t="e">
        <f t="shared" si="31"/>
        <v>#N/A</v>
      </c>
      <c r="N78" s="482"/>
      <c r="O78" s="482" t="e">
        <f t="shared" si="32"/>
        <v>#N/A</v>
      </c>
      <c r="P78" s="482"/>
      <c r="Q78" s="482" t="e">
        <f t="shared" si="33"/>
        <v>#N/A</v>
      </c>
      <c r="R78" s="482"/>
      <c r="S78" s="482" t="e">
        <f t="shared" si="34"/>
        <v>#N/A</v>
      </c>
      <c r="T78" s="482"/>
      <c r="U78" s="482" t="e">
        <f t="shared" si="35"/>
        <v>#N/A</v>
      </c>
      <c r="V78" s="482"/>
      <c r="W78" s="482" t="e">
        <f t="shared" si="36"/>
        <v>#N/A</v>
      </c>
      <c r="X78" s="482"/>
      <c r="Y78" s="482" t="e">
        <f t="shared" si="37"/>
        <v>#N/A</v>
      </c>
      <c r="Z78" s="482"/>
      <c r="AA78" s="482" t="e">
        <f t="shared" si="38"/>
        <v>#N/A</v>
      </c>
      <c r="AB78" s="482"/>
      <c r="AC78" s="482" t="e">
        <f t="shared" si="39"/>
        <v>#N/A</v>
      </c>
      <c r="AD78" s="482"/>
      <c r="AE78" s="482" t="e">
        <f t="shared" si="40"/>
        <v>#N/A</v>
      </c>
      <c r="AF78" s="482"/>
      <c r="AG78" s="482" t="e">
        <f t="shared" si="41"/>
        <v>#N/A</v>
      </c>
      <c r="AH78" s="482"/>
      <c r="AI78" s="482" t="e">
        <f t="shared" si="42"/>
        <v>#N/A</v>
      </c>
      <c r="AJ78" s="482"/>
      <c r="AK78" s="482" t="e">
        <f t="shared" si="43"/>
        <v>#N/A</v>
      </c>
      <c r="AL78" s="482"/>
      <c r="AM78" s="482" t="e">
        <f t="shared" si="44"/>
        <v>#N/A</v>
      </c>
      <c r="AN78" s="482"/>
      <c r="AO78" s="482" t="e">
        <f t="shared" si="45"/>
        <v>#N/A</v>
      </c>
      <c r="AP78" s="482"/>
      <c r="AQ78" s="482" t="e">
        <f t="shared" si="46"/>
        <v>#N/A</v>
      </c>
      <c r="AR78" s="482"/>
      <c r="AS78" s="482" t="e">
        <f t="shared" si="47"/>
        <v>#N/A</v>
      </c>
      <c r="AT78" s="482"/>
      <c r="AU78" s="482" t="e">
        <f t="shared" si="48"/>
        <v>#N/A</v>
      </c>
      <c r="AV78" s="482"/>
      <c r="AW78" s="482" t="e">
        <f t="shared" si="49"/>
        <v>#N/A</v>
      </c>
      <c r="AX78" s="482"/>
      <c r="AY78" s="482" t="e">
        <f t="shared" si="50"/>
        <v>#N/A</v>
      </c>
      <c r="AZ78" s="482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DF78" s="110" t="s">
        <v>400</v>
      </c>
      <c r="DG78" s="110">
        <f>DG65</f>
        <v>0</v>
      </c>
      <c r="DH78" s="110">
        <f t="shared" ref="DH78:ED78" si="51">DH65</f>
        <v>0</v>
      </c>
      <c r="DI78" s="110">
        <f t="shared" si="51"/>
        <v>0</v>
      </c>
      <c r="DJ78" s="110">
        <f t="shared" si="51"/>
        <v>0</v>
      </c>
      <c r="DK78" s="110">
        <f t="shared" si="51"/>
        <v>0</v>
      </c>
      <c r="DL78" s="110">
        <f t="shared" si="51"/>
        <v>0</v>
      </c>
      <c r="DM78" s="110">
        <f t="shared" si="51"/>
        <v>0</v>
      </c>
      <c r="DN78" s="110">
        <f t="shared" si="51"/>
        <v>0</v>
      </c>
      <c r="DO78" s="110">
        <f t="shared" si="51"/>
        <v>0</v>
      </c>
      <c r="DP78" s="110">
        <f t="shared" si="51"/>
        <v>0</v>
      </c>
      <c r="DQ78" s="110">
        <f t="shared" si="51"/>
        <v>0</v>
      </c>
      <c r="DR78" s="110">
        <f t="shared" si="51"/>
        <v>0</v>
      </c>
      <c r="DS78" s="110">
        <f t="shared" si="51"/>
        <v>0</v>
      </c>
      <c r="DT78" s="110">
        <f t="shared" si="51"/>
        <v>0</v>
      </c>
      <c r="DU78" s="110">
        <f t="shared" si="51"/>
        <v>0</v>
      </c>
      <c r="DV78" s="110">
        <f t="shared" si="51"/>
        <v>0</v>
      </c>
      <c r="DW78" s="110">
        <f t="shared" si="51"/>
        <v>0</v>
      </c>
      <c r="DX78" s="110">
        <f t="shared" si="51"/>
        <v>0</v>
      </c>
      <c r="DY78" s="110">
        <f t="shared" si="51"/>
        <v>0</v>
      </c>
      <c r="DZ78" s="110">
        <f t="shared" si="51"/>
        <v>0</v>
      </c>
      <c r="EA78" s="110">
        <f t="shared" si="51"/>
        <v>0</v>
      </c>
      <c r="EB78" s="110">
        <f t="shared" si="51"/>
        <v>0</v>
      </c>
      <c r="EC78" s="110">
        <f t="shared" si="51"/>
        <v>0</v>
      </c>
      <c r="ED78" s="110">
        <f t="shared" si="51"/>
        <v>0</v>
      </c>
    </row>
    <row r="79" spans="1:134" s="36" customFormat="1" ht="17.100000000000001" customHeight="1" x14ac:dyDescent="0.25"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DF79" s="110" t="s">
        <v>401</v>
      </c>
      <c r="DG79" s="110">
        <f t="shared" ref="DG79:ED79" si="52">DG66</f>
        <v>0</v>
      </c>
      <c r="DH79" s="110">
        <f t="shared" si="52"/>
        <v>0</v>
      </c>
      <c r="DI79" s="110">
        <f t="shared" si="52"/>
        <v>0</v>
      </c>
      <c r="DJ79" s="110">
        <f t="shared" si="52"/>
        <v>0</v>
      </c>
      <c r="DK79" s="110">
        <f t="shared" si="52"/>
        <v>0</v>
      </c>
      <c r="DL79" s="110">
        <f t="shared" si="52"/>
        <v>0</v>
      </c>
      <c r="DM79" s="110">
        <f t="shared" si="52"/>
        <v>0</v>
      </c>
      <c r="DN79" s="110">
        <f t="shared" si="52"/>
        <v>0</v>
      </c>
      <c r="DO79" s="110">
        <f t="shared" si="52"/>
        <v>0</v>
      </c>
      <c r="DP79" s="110">
        <f t="shared" si="52"/>
        <v>0</v>
      </c>
      <c r="DQ79" s="110">
        <f t="shared" si="52"/>
        <v>0</v>
      </c>
      <c r="DR79" s="110">
        <f t="shared" si="52"/>
        <v>0</v>
      </c>
      <c r="DS79" s="110">
        <f t="shared" si="52"/>
        <v>0</v>
      </c>
      <c r="DT79" s="110">
        <f t="shared" si="52"/>
        <v>0</v>
      </c>
      <c r="DU79" s="110">
        <f t="shared" si="52"/>
        <v>0</v>
      </c>
      <c r="DV79" s="110">
        <f t="shared" si="52"/>
        <v>0</v>
      </c>
      <c r="DW79" s="110">
        <f t="shared" si="52"/>
        <v>0</v>
      </c>
      <c r="DX79" s="110">
        <f t="shared" si="52"/>
        <v>0</v>
      </c>
      <c r="DY79" s="110">
        <f t="shared" si="52"/>
        <v>0</v>
      </c>
      <c r="DZ79" s="110">
        <f t="shared" si="52"/>
        <v>0</v>
      </c>
      <c r="EA79" s="110">
        <f t="shared" si="52"/>
        <v>0</v>
      </c>
      <c r="EB79" s="110">
        <f t="shared" si="52"/>
        <v>0</v>
      </c>
      <c r="EC79" s="110">
        <f t="shared" si="52"/>
        <v>0</v>
      </c>
      <c r="ED79" s="110">
        <f t="shared" si="52"/>
        <v>0</v>
      </c>
    </row>
    <row r="80" spans="1:134" s="36" customFormat="1" ht="17.100000000000001" customHeight="1" x14ac:dyDescent="0.25"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DF80" s="110" t="s">
        <v>402</v>
      </c>
      <c r="DG80" s="110">
        <f t="shared" ref="DG80:ED80" si="53">DG67</f>
        <v>0</v>
      </c>
      <c r="DH80" s="110">
        <f t="shared" si="53"/>
        <v>0</v>
      </c>
      <c r="DI80" s="110">
        <f t="shared" si="53"/>
        <v>0</v>
      </c>
      <c r="DJ80" s="110">
        <f t="shared" si="53"/>
        <v>0</v>
      </c>
      <c r="DK80" s="110">
        <f t="shared" si="53"/>
        <v>0</v>
      </c>
      <c r="DL80" s="110">
        <f t="shared" si="53"/>
        <v>0</v>
      </c>
      <c r="DM80" s="110">
        <f t="shared" si="53"/>
        <v>0</v>
      </c>
      <c r="DN80" s="110">
        <f t="shared" si="53"/>
        <v>0</v>
      </c>
      <c r="DO80" s="110">
        <f t="shared" si="53"/>
        <v>0</v>
      </c>
      <c r="DP80" s="110">
        <f t="shared" si="53"/>
        <v>0</v>
      </c>
      <c r="DQ80" s="110">
        <f t="shared" si="53"/>
        <v>0</v>
      </c>
      <c r="DR80" s="110">
        <f t="shared" si="53"/>
        <v>0</v>
      </c>
      <c r="DS80" s="110">
        <f t="shared" si="53"/>
        <v>0</v>
      </c>
      <c r="DT80" s="110">
        <f t="shared" si="53"/>
        <v>0</v>
      </c>
      <c r="DU80" s="110">
        <f t="shared" si="53"/>
        <v>0</v>
      </c>
      <c r="DV80" s="110">
        <f t="shared" si="53"/>
        <v>0</v>
      </c>
      <c r="DW80" s="110">
        <f t="shared" si="53"/>
        <v>0</v>
      </c>
      <c r="DX80" s="110">
        <f t="shared" si="53"/>
        <v>0</v>
      </c>
      <c r="DY80" s="110">
        <f t="shared" si="53"/>
        <v>0</v>
      </c>
      <c r="DZ80" s="110">
        <f t="shared" si="53"/>
        <v>0</v>
      </c>
      <c r="EA80" s="110">
        <f t="shared" si="53"/>
        <v>0</v>
      </c>
      <c r="EB80" s="110">
        <f t="shared" si="53"/>
        <v>0</v>
      </c>
      <c r="EC80" s="110">
        <f t="shared" si="53"/>
        <v>0</v>
      </c>
      <c r="ED80" s="110">
        <f t="shared" si="53"/>
        <v>0</v>
      </c>
    </row>
    <row r="81" spans="1:134" s="36" customFormat="1" ht="17.100000000000001" customHeight="1" x14ac:dyDescent="0.25"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DF81" s="110" t="s">
        <v>403</v>
      </c>
      <c r="DG81" s="110">
        <f t="shared" ref="DG81:ED81" si="54">DG68</f>
        <v>0</v>
      </c>
      <c r="DH81" s="110">
        <f t="shared" si="54"/>
        <v>0</v>
      </c>
      <c r="DI81" s="110">
        <f t="shared" si="54"/>
        <v>0</v>
      </c>
      <c r="DJ81" s="110">
        <f t="shared" si="54"/>
        <v>0</v>
      </c>
      <c r="DK81" s="110">
        <f t="shared" si="54"/>
        <v>0</v>
      </c>
      <c r="DL81" s="110">
        <f t="shared" si="54"/>
        <v>0</v>
      </c>
      <c r="DM81" s="110">
        <f t="shared" si="54"/>
        <v>0</v>
      </c>
      <c r="DN81" s="110">
        <f t="shared" si="54"/>
        <v>0</v>
      </c>
      <c r="DO81" s="110">
        <f t="shared" si="54"/>
        <v>0</v>
      </c>
      <c r="DP81" s="110">
        <f t="shared" si="54"/>
        <v>0</v>
      </c>
      <c r="DQ81" s="110">
        <f t="shared" si="54"/>
        <v>0</v>
      </c>
      <c r="DR81" s="110">
        <f t="shared" si="54"/>
        <v>0</v>
      </c>
      <c r="DS81" s="110">
        <f t="shared" si="54"/>
        <v>0</v>
      </c>
      <c r="DT81" s="110">
        <f t="shared" si="54"/>
        <v>0</v>
      </c>
      <c r="DU81" s="110">
        <f t="shared" si="54"/>
        <v>0</v>
      </c>
      <c r="DV81" s="110">
        <f t="shared" si="54"/>
        <v>0</v>
      </c>
      <c r="DW81" s="110">
        <f t="shared" si="54"/>
        <v>0</v>
      </c>
      <c r="DX81" s="110">
        <f t="shared" si="54"/>
        <v>0</v>
      </c>
      <c r="DY81" s="110">
        <f t="shared" si="54"/>
        <v>0</v>
      </c>
      <c r="DZ81" s="110">
        <f t="shared" si="54"/>
        <v>0</v>
      </c>
      <c r="EA81" s="110">
        <f t="shared" si="54"/>
        <v>0</v>
      </c>
      <c r="EB81" s="110">
        <f t="shared" si="54"/>
        <v>0</v>
      </c>
      <c r="EC81" s="110">
        <f t="shared" si="54"/>
        <v>0</v>
      </c>
      <c r="ED81" s="110">
        <f t="shared" si="54"/>
        <v>0</v>
      </c>
    </row>
    <row r="82" spans="1:134" s="36" customFormat="1" ht="17.100000000000001" customHeight="1" x14ac:dyDescent="0.25"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DF82" s="110" t="s">
        <v>404</v>
      </c>
      <c r="DG82" s="110">
        <f t="shared" ref="DG82:ED82" si="55">DG69</f>
        <v>0</v>
      </c>
      <c r="DH82" s="110">
        <f t="shared" si="55"/>
        <v>0</v>
      </c>
      <c r="DI82" s="110">
        <f t="shared" si="55"/>
        <v>0</v>
      </c>
      <c r="DJ82" s="110">
        <f t="shared" si="55"/>
        <v>0</v>
      </c>
      <c r="DK82" s="110">
        <f t="shared" si="55"/>
        <v>0</v>
      </c>
      <c r="DL82" s="110">
        <f t="shared" si="55"/>
        <v>0</v>
      </c>
      <c r="DM82" s="110">
        <f t="shared" si="55"/>
        <v>0</v>
      </c>
      <c r="DN82" s="110">
        <f t="shared" si="55"/>
        <v>0</v>
      </c>
      <c r="DO82" s="110">
        <f t="shared" si="55"/>
        <v>0</v>
      </c>
      <c r="DP82" s="110">
        <f t="shared" si="55"/>
        <v>0</v>
      </c>
      <c r="DQ82" s="110">
        <f t="shared" si="55"/>
        <v>0</v>
      </c>
      <c r="DR82" s="110">
        <f t="shared" si="55"/>
        <v>0</v>
      </c>
      <c r="DS82" s="110">
        <f t="shared" si="55"/>
        <v>0</v>
      </c>
      <c r="DT82" s="110">
        <f t="shared" si="55"/>
        <v>0</v>
      </c>
      <c r="DU82" s="110">
        <f t="shared" si="55"/>
        <v>0</v>
      </c>
      <c r="DV82" s="110">
        <f t="shared" si="55"/>
        <v>0</v>
      </c>
      <c r="DW82" s="110">
        <f t="shared" si="55"/>
        <v>0</v>
      </c>
      <c r="DX82" s="110">
        <f t="shared" si="55"/>
        <v>0</v>
      </c>
      <c r="DY82" s="110">
        <f t="shared" si="55"/>
        <v>0</v>
      </c>
      <c r="DZ82" s="110">
        <f t="shared" si="55"/>
        <v>0</v>
      </c>
      <c r="EA82" s="110">
        <f t="shared" si="55"/>
        <v>0</v>
      </c>
      <c r="EB82" s="110">
        <f t="shared" si="55"/>
        <v>0</v>
      </c>
      <c r="EC82" s="110">
        <f t="shared" si="55"/>
        <v>0</v>
      </c>
      <c r="ED82" s="110">
        <f t="shared" si="55"/>
        <v>0</v>
      </c>
    </row>
    <row r="83" spans="1:134" s="36" customFormat="1" ht="17.100000000000001" customHeight="1" x14ac:dyDescent="0.25"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DF83" s="110" t="s">
        <v>405</v>
      </c>
      <c r="DG83" s="110">
        <f t="shared" ref="DG83:ED83" si="56">DG70</f>
        <v>0</v>
      </c>
      <c r="DH83" s="110">
        <f t="shared" si="56"/>
        <v>0</v>
      </c>
      <c r="DI83" s="110">
        <f t="shared" si="56"/>
        <v>0</v>
      </c>
      <c r="DJ83" s="110">
        <f t="shared" si="56"/>
        <v>0</v>
      </c>
      <c r="DK83" s="110">
        <f t="shared" si="56"/>
        <v>0</v>
      </c>
      <c r="DL83" s="110">
        <f t="shared" si="56"/>
        <v>0</v>
      </c>
      <c r="DM83" s="110">
        <f t="shared" si="56"/>
        <v>0</v>
      </c>
      <c r="DN83" s="110">
        <f t="shared" si="56"/>
        <v>0</v>
      </c>
      <c r="DO83" s="110">
        <f t="shared" si="56"/>
        <v>0</v>
      </c>
      <c r="DP83" s="110">
        <f t="shared" si="56"/>
        <v>0</v>
      </c>
      <c r="DQ83" s="110">
        <f t="shared" si="56"/>
        <v>0</v>
      </c>
      <c r="DR83" s="110">
        <f t="shared" si="56"/>
        <v>0</v>
      </c>
      <c r="DS83" s="110">
        <f t="shared" si="56"/>
        <v>0</v>
      </c>
      <c r="DT83" s="110">
        <f t="shared" si="56"/>
        <v>0</v>
      </c>
      <c r="DU83" s="110">
        <f t="shared" si="56"/>
        <v>0</v>
      </c>
      <c r="DV83" s="110">
        <f t="shared" si="56"/>
        <v>0</v>
      </c>
      <c r="DW83" s="110">
        <f t="shared" si="56"/>
        <v>0</v>
      </c>
      <c r="DX83" s="110">
        <f t="shared" si="56"/>
        <v>0</v>
      </c>
      <c r="DY83" s="110">
        <f t="shared" si="56"/>
        <v>0</v>
      </c>
      <c r="DZ83" s="110">
        <f t="shared" si="56"/>
        <v>0</v>
      </c>
      <c r="EA83" s="110">
        <f t="shared" si="56"/>
        <v>0</v>
      </c>
      <c r="EB83" s="110">
        <f t="shared" si="56"/>
        <v>0</v>
      </c>
      <c r="EC83" s="110">
        <f t="shared" si="56"/>
        <v>0</v>
      </c>
      <c r="ED83" s="110">
        <f t="shared" si="56"/>
        <v>0</v>
      </c>
    </row>
    <row r="84" spans="1:134" s="36" customFormat="1" ht="17.100000000000001" customHeight="1" x14ac:dyDescent="0.25"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DF84" s="110" t="s">
        <v>406</v>
      </c>
      <c r="DG84" s="110">
        <f t="shared" ref="DG84:ED84" si="57">DG71</f>
        <v>0</v>
      </c>
      <c r="DH84" s="110">
        <f t="shared" si="57"/>
        <v>0</v>
      </c>
      <c r="DI84" s="110">
        <f t="shared" si="57"/>
        <v>0</v>
      </c>
      <c r="DJ84" s="110">
        <f t="shared" si="57"/>
        <v>0</v>
      </c>
      <c r="DK84" s="110">
        <f t="shared" si="57"/>
        <v>0</v>
      </c>
      <c r="DL84" s="110">
        <f t="shared" si="57"/>
        <v>0</v>
      </c>
      <c r="DM84" s="110">
        <f t="shared" si="57"/>
        <v>0</v>
      </c>
      <c r="DN84" s="110">
        <f t="shared" si="57"/>
        <v>0</v>
      </c>
      <c r="DO84" s="110">
        <f t="shared" si="57"/>
        <v>0</v>
      </c>
      <c r="DP84" s="110">
        <f t="shared" si="57"/>
        <v>0</v>
      </c>
      <c r="DQ84" s="110">
        <f t="shared" si="57"/>
        <v>0</v>
      </c>
      <c r="DR84" s="110">
        <f t="shared" si="57"/>
        <v>0</v>
      </c>
      <c r="DS84" s="110">
        <f t="shared" si="57"/>
        <v>0</v>
      </c>
      <c r="DT84" s="110">
        <f t="shared" si="57"/>
        <v>0</v>
      </c>
      <c r="DU84" s="110">
        <f t="shared" si="57"/>
        <v>0</v>
      </c>
      <c r="DV84" s="110">
        <f t="shared" si="57"/>
        <v>0</v>
      </c>
      <c r="DW84" s="110">
        <f t="shared" si="57"/>
        <v>0</v>
      </c>
      <c r="DX84" s="110">
        <f t="shared" si="57"/>
        <v>0</v>
      </c>
      <c r="DY84" s="110">
        <f t="shared" si="57"/>
        <v>0</v>
      </c>
      <c r="DZ84" s="110">
        <f t="shared" si="57"/>
        <v>0</v>
      </c>
      <c r="EA84" s="110">
        <f t="shared" si="57"/>
        <v>0</v>
      </c>
      <c r="EB84" s="110">
        <f t="shared" si="57"/>
        <v>0</v>
      </c>
      <c r="EC84" s="110">
        <f t="shared" si="57"/>
        <v>0</v>
      </c>
      <c r="ED84" s="110">
        <f t="shared" si="57"/>
        <v>0</v>
      </c>
    </row>
    <row r="85" spans="1:134" s="36" customFormat="1" ht="17.100000000000001" customHeight="1" x14ac:dyDescent="0.25"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DF85" s="110" t="s">
        <v>407</v>
      </c>
      <c r="DG85" s="110">
        <f t="shared" ref="DG85:ED85" si="58">DG72</f>
        <v>0</v>
      </c>
      <c r="DH85" s="110">
        <f t="shared" si="58"/>
        <v>0</v>
      </c>
      <c r="DI85" s="110">
        <f t="shared" si="58"/>
        <v>0</v>
      </c>
      <c r="DJ85" s="110">
        <f t="shared" si="58"/>
        <v>0</v>
      </c>
      <c r="DK85" s="110">
        <f t="shared" si="58"/>
        <v>0</v>
      </c>
      <c r="DL85" s="110">
        <f t="shared" si="58"/>
        <v>0</v>
      </c>
      <c r="DM85" s="110">
        <f t="shared" si="58"/>
        <v>0</v>
      </c>
      <c r="DN85" s="110">
        <f t="shared" si="58"/>
        <v>0</v>
      </c>
      <c r="DO85" s="110">
        <f t="shared" si="58"/>
        <v>0</v>
      </c>
      <c r="DP85" s="110">
        <f t="shared" si="58"/>
        <v>0</v>
      </c>
      <c r="DQ85" s="110">
        <f t="shared" si="58"/>
        <v>0</v>
      </c>
      <c r="DR85" s="110">
        <f t="shared" si="58"/>
        <v>0</v>
      </c>
      <c r="DS85" s="110">
        <f t="shared" si="58"/>
        <v>0</v>
      </c>
      <c r="DT85" s="110">
        <f t="shared" si="58"/>
        <v>0</v>
      </c>
      <c r="DU85" s="110">
        <f t="shared" si="58"/>
        <v>0</v>
      </c>
      <c r="DV85" s="110">
        <f t="shared" si="58"/>
        <v>0</v>
      </c>
      <c r="DW85" s="110">
        <f t="shared" si="58"/>
        <v>0</v>
      </c>
      <c r="DX85" s="110">
        <f t="shared" si="58"/>
        <v>0</v>
      </c>
      <c r="DY85" s="110">
        <f t="shared" si="58"/>
        <v>0</v>
      </c>
      <c r="DZ85" s="110">
        <f t="shared" si="58"/>
        <v>0</v>
      </c>
      <c r="EA85" s="110">
        <f t="shared" si="58"/>
        <v>0</v>
      </c>
      <c r="EB85" s="110">
        <f t="shared" si="58"/>
        <v>0</v>
      </c>
      <c r="EC85" s="110">
        <f t="shared" si="58"/>
        <v>0</v>
      </c>
      <c r="ED85" s="110">
        <f t="shared" si="58"/>
        <v>0</v>
      </c>
    </row>
    <row r="86" spans="1:134" s="36" customFormat="1" ht="17.100000000000001" customHeight="1" x14ac:dyDescent="0.25">
      <c r="A86" s="2" t="s">
        <v>577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BB86" s="2"/>
      <c r="BC86" s="2"/>
      <c r="BD86" s="2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DF86" s="110" t="s">
        <v>408</v>
      </c>
      <c r="DG86" s="110">
        <f t="shared" ref="DG86:ED86" si="59">DG73</f>
        <v>0</v>
      </c>
      <c r="DH86" s="110">
        <f t="shared" si="59"/>
        <v>0</v>
      </c>
      <c r="DI86" s="110">
        <f t="shared" si="59"/>
        <v>0</v>
      </c>
      <c r="DJ86" s="110">
        <f t="shared" si="59"/>
        <v>0</v>
      </c>
      <c r="DK86" s="110">
        <f t="shared" si="59"/>
        <v>0</v>
      </c>
      <c r="DL86" s="110">
        <f t="shared" si="59"/>
        <v>0</v>
      </c>
      <c r="DM86" s="110">
        <f t="shared" si="59"/>
        <v>0</v>
      </c>
      <c r="DN86" s="110">
        <f t="shared" si="59"/>
        <v>0</v>
      </c>
      <c r="DO86" s="110">
        <f t="shared" si="59"/>
        <v>0</v>
      </c>
      <c r="DP86" s="110">
        <f t="shared" si="59"/>
        <v>0</v>
      </c>
      <c r="DQ86" s="110">
        <f t="shared" si="59"/>
        <v>0</v>
      </c>
      <c r="DR86" s="110">
        <f t="shared" si="59"/>
        <v>0</v>
      </c>
      <c r="DS86" s="110">
        <f t="shared" si="59"/>
        <v>0</v>
      </c>
      <c r="DT86" s="110">
        <f t="shared" si="59"/>
        <v>0</v>
      </c>
      <c r="DU86" s="110">
        <f t="shared" si="59"/>
        <v>0</v>
      </c>
      <c r="DV86" s="110">
        <f t="shared" si="59"/>
        <v>0</v>
      </c>
      <c r="DW86" s="110">
        <f t="shared" si="59"/>
        <v>0</v>
      </c>
      <c r="DX86" s="110">
        <f t="shared" si="59"/>
        <v>0</v>
      </c>
      <c r="DY86" s="110">
        <f t="shared" si="59"/>
        <v>0</v>
      </c>
      <c r="DZ86" s="110">
        <f t="shared" si="59"/>
        <v>0</v>
      </c>
      <c r="EA86" s="110">
        <f t="shared" si="59"/>
        <v>0</v>
      </c>
      <c r="EB86" s="110">
        <f t="shared" si="59"/>
        <v>0</v>
      </c>
      <c r="EC86" s="110">
        <f t="shared" si="59"/>
        <v>0</v>
      </c>
      <c r="ED86" s="110">
        <f t="shared" si="59"/>
        <v>0</v>
      </c>
    </row>
    <row r="87" spans="1:134" s="36" customFormat="1" ht="17.100000000000001" customHeight="1" x14ac:dyDescent="0.25">
      <c r="A87" s="2" t="s">
        <v>578</v>
      </c>
      <c r="B87" s="2"/>
      <c r="C87" s="2"/>
      <c r="D87" s="484">
        <v>4.1666666666666664E-2</v>
      </c>
      <c r="E87" s="483"/>
      <c r="F87" s="484">
        <v>8.3333333333333301E-2</v>
      </c>
      <c r="G87" s="483"/>
      <c r="H87" s="484">
        <v>0.125</v>
      </c>
      <c r="I87" s="483"/>
      <c r="J87" s="484">
        <v>0.16666666666666699</v>
      </c>
      <c r="K87" s="483"/>
      <c r="L87" s="484">
        <v>0.20833333333333301</v>
      </c>
      <c r="M87" s="483"/>
      <c r="N87" s="484">
        <v>0.25</v>
      </c>
      <c r="O87" s="483"/>
      <c r="P87" s="484">
        <v>0.29166666666666702</v>
      </c>
      <c r="Q87" s="483"/>
      <c r="R87" s="484">
        <v>0.33333333333333298</v>
      </c>
      <c r="S87" s="483"/>
      <c r="T87" s="484">
        <v>0.375</v>
      </c>
      <c r="U87" s="483"/>
      <c r="V87" s="484">
        <v>0.41666666666666602</v>
      </c>
      <c r="W87" s="483"/>
      <c r="X87" s="484">
        <v>0.45833333333333298</v>
      </c>
      <c r="Y87" s="483"/>
      <c r="Z87" s="484">
        <v>0.5</v>
      </c>
      <c r="AA87" s="483"/>
      <c r="AB87" s="484">
        <v>0.54166666666666596</v>
      </c>
      <c r="AC87" s="483"/>
      <c r="AD87" s="484">
        <v>0.58333333333333304</v>
      </c>
      <c r="AE87" s="483"/>
      <c r="AF87" s="484">
        <v>0.625</v>
      </c>
      <c r="AG87" s="483"/>
      <c r="AH87" s="484">
        <v>0.66666666666666596</v>
      </c>
      <c r="AI87" s="483"/>
      <c r="AJ87" s="484">
        <v>0.70833333333333304</v>
      </c>
      <c r="AK87" s="483"/>
      <c r="AL87" s="484">
        <v>0.75</v>
      </c>
      <c r="AM87" s="483"/>
      <c r="AN87" s="484">
        <v>0.79166666666666596</v>
      </c>
      <c r="AO87" s="483"/>
      <c r="AP87" s="484">
        <v>0.83333333333333304</v>
      </c>
      <c r="AQ87" s="483"/>
      <c r="AR87" s="484">
        <v>0.875</v>
      </c>
      <c r="AS87" s="483"/>
      <c r="AT87" s="484">
        <v>0.91666666666666596</v>
      </c>
      <c r="AU87" s="483"/>
      <c r="AV87" s="484">
        <v>0.95833333333333304</v>
      </c>
      <c r="AW87" s="483"/>
      <c r="AX87" s="484">
        <v>0.999999999999999</v>
      </c>
      <c r="AY87" s="483"/>
      <c r="AZ87" s="2"/>
      <c r="BA87" s="2"/>
      <c r="BB87" s="2"/>
      <c r="BC87" s="2"/>
      <c r="BD87" s="2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DF87" s="110" t="s">
        <v>411</v>
      </c>
      <c r="DG87" s="110">
        <f t="shared" ref="DG87:ED87" si="60">DG74</f>
        <v>0</v>
      </c>
      <c r="DH87" s="110">
        <f t="shared" si="60"/>
        <v>0</v>
      </c>
      <c r="DI87" s="110">
        <f t="shared" si="60"/>
        <v>0</v>
      </c>
      <c r="DJ87" s="110">
        <f t="shared" si="60"/>
        <v>0</v>
      </c>
      <c r="DK87" s="110">
        <f t="shared" si="60"/>
        <v>0</v>
      </c>
      <c r="DL87" s="110">
        <f t="shared" si="60"/>
        <v>0</v>
      </c>
      <c r="DM87" s="110">
        <f t="shared" si="60"/>
        <v>0</v>
      </c>
      <c r="DN87" s="110">
        <f t="shared" si="60"/>
        <v>0</v>
      </c>
      <c r="DO87" s="110">
        <f t="shared" si="60"/>
        <v>0</v>
      </c>
      <c r="DP87" s="110">
        <f t="shared" si="60"/>
        <v>0</v>
      </c>
      <c r="DQ87" s="110">
        <f t="shared" si="60"/>
        <v>0</v>
      </c>
      <c r="DR87" s="110">
        <f t="shared" si="60"/>
        <v>0</v>
      </c>
      <c r="DS87" s="110">
        <f t="shared" si="60"/>
        <v>0</v>
      </c>
      <c r="DT87" s="110">
        <f t="shared" si="60"/>
        <v>0</v>
      </c>
      <c r="DU87" s="110">
        <f t="shared" si="60"/>
        <v>0</v>
      </c>
      <c r="DV87" s="110">
        <f t="shared" si="60"/>
        <v>0</v>
      </c>
      <c r="DW87" s="110">
        <f t="shared" si="60"/>
        <v>0</v>
      </c>
      <c r="DX87" s="110">
        <f t="shared" si="60"/>
        <v>0</v>
      </c>
      <c r="DY87" s="110">
        <f t="shared" si="60"/>
        <v>0</v>
      </c>
      <c r="DZ87" s="110">
        <f t="shared" si="60"/>
        <v>0</v>
      </c>
      <c r="EA87" s="110">
        <f t="shared" si="60"/>
        <v>0</v>
      </c>
      <c r="EB87" s="110">
        <f t="shared" si="60"/>
        <v>0</v>
      </c>
      <c r="EC87" s="110">
        <f t="shared" si="60"/>
        <v>0</v>
      </c>
      <c r="ED87" s="110">
        <f t="shared" si="60"/>
        <v>0</v>
      </c>
    </row>
    <row r="88" spans="1:134" s="36" customFormat="1" ht="17.100000000000001" customHeight="1" x14ac:dyDescent="0.25">
      <c r="A88" s="2" t="s">
        <v>400</v>
      </c>
      <c r="B88" s="2"/>
      <c r="C88" s="2"/>
      <c r="D88" s="539">
        <v>0</v>
      </c>
      <c r="E88" s="539"/>
      <c r="F88" s="539">
        <v>0</v>
      </c>
      <c r="G88" s="539"/>
      <c r="H88" s="539">
        <v>0</v>
      </c>
      <c r="I88" s="539"/>
      <c r="J88" s="539">
        <v>0</v>
      </c>
      <c r="K88" s="539"/>
      <c r="L88" s="539">
        <v>0</v>
      </c>
      <c r="M88" s="539"/>
      <c r="N88" s="539">
        <v>0</v>
      </c>
      <c r="O88" s="539"/>
      <c r="P88" s="539">
        <v>0</v>
      </c>
      <c r="Q88" s="539"/>
      <c r="R88" s="539">
        <v>0</v>
      </c>
      <c r="S88" s="539"/>
      <c r="T88" s="539">
        <v>0.05</v>
      </c>
      <c r="U88" s="539"/>
      <c r="V88" s="539">
        <v>0.14000000000000001</v>
      </c>
      <c r="W88" s="539"/>
      <c r="X88" s="539">
        <v>0.22</v>
      </c>
      <c r="Y88" s="539"/>
      <c r="Z88" s="539">
        <v>0.28000000000000003</v>
      </c>
      <c r="AA88" s="539"/>
      <c r="AB88" s="539">
        <v>0.3</v>
      </c>
      <c r="AC88" s="539"/>
      <c r="AD88" s="539">
        <v>0.28000000000000003</v>
      </c>
      <c r="AE88" s="539"/>
      <c r="AF88" s="539">
        <v>0.22</v>
      </c>
      <c r="AG88" s="539"/>
      <c r="AH88" s="539">
        <v>0.14000000000000001</v>
      </c>
      <c r="AI88" s="539"/>
      <c r="AJ88" s="539">
        <v>0.05</v>
      </c>
      <c r="AK88" s="539"/>
      <c r="AL88" s="539">
        <v>0</v>
      </c>
      <c r="AM88" s="539"/>
      <c r="AN88" s="539">
        <v>0</v>
      </c>
      <c r="AO88" s="539"/>
      <c r="AP88" s="539">
        <v>0</v>
      </c>
      <c r="AQ88" s="539"/>
      <c r="AR88" s="539">
        <v>0</v>
      </c>
      <c r="AS88" s="539"/>
      <c r="AT88" s="539">
        <v>0</v>
      </c>
      <c r="AU88" s="539"/>
      <c r="AV88" s="539">
        <v>0</v>
      </c>
      <c r="AW88" s="539"/>
      <c r="AX88" s="539">
        <v>0</v>
      </c>
      <c r="AY88" s="539"/>
      <c r="AZ88" s="482">
        <f>SUM(D88:AY88)</f>
        <v>1.68</v>
      </c>
      <c r="BA88" s="483"/>
      <c r="BB88" s="483"/>
      <c r="BC88" s="2"/>
      <c r="BD88" s="2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DF88" s="110" t="s">
        <v>409</v>
      </c>
      <c r="DG88" s="110">
        <f t="shared" ref="DG88:ED88" si="61">DG75</f>
        <v>0</v>
      </c>
      <c r="DH88" s="110">
        <f t="shared" si="61"/>
        <v>0</v>
      </c>
      <c r="DI88" s="110">
        <f t="shared" si="61"/>
        <v>0</v>
      </c>
      <c r="DJ88" s="110">
        <f t="shared" si="61"/>
        <v>0</v>
      </c>
      <c r="DK88" s="110">
        <f t="shared" si="61"/>
        <v>0</v>
      </c>
      <c r="DL88" s="110">
        <f t="shared" si="61"/>
        <v>0</v>
      </c>
      <c r="DM88" s="110">
        <f t="shared" si="61"/>
        <v>0</v>
      </c>
      <c r="DN88" s="110">
        <f t="shared" si="61"/>
        <v>0</v>
      </c>
      <c r="DO88" s="110">
        <f t="shared" si="61"/>
        <v>0</v>
      </c>
      <c r="DP88" s="110">
        <f t="shared" si="61"/>
        <v>0</v>
      </c>
      <c r="DQ88" s="110">
        <f t="shared" si="61"/>
        <v>0</v>
      </c>
      <c r="DR88" s="110">
        <f t="shared" si="61"/>
        <v>0</v>
      </c>
      <c r="DS88" s="110">
        <f t="shared" si="61"/>
        <v>0</v>
      </c>
      <c r="DT88" s="110">
        <f t="shared" si="61"/>
        <v>0</v>
      </c>
      <c r="DU88" s="110">
        <f t="shared" si="61"/>
        <v>0</v>
      </c>
      <c r="DV88" s="110">
        <f t="shared" si="61"/>
        <v>0</v>
      </c>
      <c r="DW88" s="110">
        <f t="shared" si="61"/>
        <v>0</v>
      </c>
      <c r="DX88" s="110">
        <f t="shared" si="61"/>
        <v>0</v>
      </c>
      <c r="DY88" s="110">
        <f t="shared" si="61"/>
        <v>0</v>
      </c>
      <c r="DZ88" s="110">
        <f t="shared" si="61"/>
        <v>0</v>
      </c>
      <c r="EA88" s="110">
        <f t="shared" si="61"/>
        <v>0</v>
      </c>
      <c r="EB88" s="110">
        <f t="shared" si="61"/>
        <v>0</v>
      </c>
      <c r="EC88" s="110">
        <f t="shared" si="61"/>
        <v>0</v>
      </c>
      <c r="ED88" s="110">
        <f t="shared" si="61"/>
        <v>0</v>
      </c>
    </row>
    <row r="89" spans="1:134" s="36" customFormat="1" ht="17.100000000000001" customHeight="1" x14ac:dyDescent="0.25">
      <c r="A89" s="2" t="s">
        <v>401</v>
      </c>
      <c r="B89" s="2"/>
      <c r="C89" s="2"/>
      <c r="D89" s="539">
        <v>0</v>
      </c>
      <c r="E89" s="539"/>
      <c r="F89" s="539">
        <v>0</v>
      </c>
      <c r="G89" s="539"/>
      <c r="H89" s="539">
        <v>0</v>
      </c>
      <c r="I89" s="539"/>
      <c r="J89" s="539">
        <v>0</v>
      </c>
      <c r="K89" s="539"/>
      <c r="L89" s="539">
        <v>0</v>
      </c>
      <c r="M89" s="539"/>
      <c r="N89" s="539">
        <v>0</v>
      </c>
      <c r="O89" s="539"/>
      <c r="P89" s="539">
        <v>0</v>
      </c>
      <c r="Q89" s="539"/>
      <c r="R89" s="539">
        <v>0.02</v>
      </c>
      <c r="S89" s="539"/>
      <c r="T89" s="539">
        <v>0.11</v>
      </c>
      <c r="U89" s="539"/>
      <c r="V89" s="539">
        <v>0.22</v>
      </c>
      <c r="W89" s="539"/>
      <c r="X89" s="539">
        <v>0.31</v>
      </c>
      <c r="Y89" s="539"/>
      <c r="Z89" s="539">
        <v>0.38</v>
      </c>
      <c r="AA89" s="539"/>
      <c r="AB89" s="539">
        <v>0.4</v>
      </c>
      <c r="AC89" s="539"/>
      <c r="AD89" s="539">
        <v>0.38</v>
      </c>
      <c r="AE89" s="539"/>
      <c r="AF89" s="539">
        <v>0.31</v>
      </c>
      <c r="AG89" s="539"/>
      <c r="AH89" s="539">
        <v>0.22</v>
      </c>
      <c r="AI89" s="539"/>
      <c r="AJ89" s="539">
        <v>0.11</v>
      </c>
      <c r="AK89" s="539"/>
      <c r="AL89" s="539">
        <v>0.02</v>
      </c>
      <c r="AM89" s="539"/>
      <c r="AN89" s="539">
        <v>0</v>
      </c>
      <c r="AO89" s="539"/>
      <c r="AP89" s="539">
        <v>0</v>
      </c>
      <c r="AQ89" s="539"/>
      <c r="AR89" s="539">
        <v>0</v>
      </c>
      <c r="AS89" s="539"/>
      <c r="AT89" s="539">
        <v>0</v>
      </c>
      <c r="AU89" s="539"/>
      <c r="AV89" s="539">
        <v>0</v>
      </c>
      <c r="AW89" s="539"/>
      <c r="AX89" s="539">
        <v>0</v>
      </c>
      <c r="AY89" s="539"/>
      <c r="AZ89" s="482">
        <f t="shared" ref="AZ89:AZ99" si="62">SUM(D89:AY89)</f>
        <v>2.48</v>
      </c>
      <c r="BA89" s="483"/>
      <c r="BB89" s="483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DF89" s="110" t="s">
        <v>410</v>
      </c>
      <c r="DG89" s="110">
        <f t="shared" ref="DG89:ED89" si="63">DG76</f>
        <v>0</v>
      </c>
      <c r="DH89" s="110">
        <f t="shared" si="63"/>
        <v>0</v>
      </c>
      <c r="DI89" s="110">
        <f t="shared" si="63"/>
        <v>0</v>
      </c>
      <c r="DJ89" s="110">
        <f t="shared" si="63"/>
        <v>0</v>
      </c>
      <c r="DK89" s="110">
        <f t="shared" si="63"/>
        <v>0</v>
      </c>
      <c r="DL89" s="110">
        <f t="shared" si="63"/>
        <v>0</v>
      </c>
      <c r="DM89" s="110">
        <f t="shared" si="63"/>
        <v>0</v>
      </c>
      <c r="DN89" s="110">
        <f t="shared" si="63"/>
        <v>0</v>
      </c>
      <c r="DO89" s="110">
        <f t="shared" si="63"/>
        <v>0</v>
      </c>
      <c r="DP89" s="110">
        <f t="shared" si="63"/>
        <v>0</v>
      </c>
      <c r="DQ89" s="110">
        <f t="shared" si="63"/>
        <v>0</v>
      </c>
      <c r="DR89" s="110">
        <f t="shared" si="63"/>
        <v>0</v>
      </c>
      <c r="DS89" s="110">
        <f t="shared" si="63"/>
        <v>0</v>
      </c>
      <c r="DT89" s="110">
        <f t="shared" si="63"/>
        <v>0</v>
      </c>
      <c r="DU89" s="110">
        <f t="shared" si="63"/>
        <v>0</v>
      </c>
      <c r="DV89" s="110">
        <f t="shared" si="63"/>
        <v>0</v>
      </c>
      <c r="DW89" s="110">
        <f t="shared" si="63"/>
        <v>0</v>
      </c>
      <c r="DX89" s="110">
        <f t="shared" si="63"/>
        <v>0</v>
      </c>
      <c r="DY89" s="110">
        <f t="shared" si="63"/>
        <v>0</v>
      </c>
      <c r="DZ89" s="110">
        <f t="shared" si="63"/>
        <v>0</v>
      </c>
      <c r="EA89" s="110">
        <f t="shared" si="63"/>
        <v>0</v>
      </c>
      <c r="EB89" s="110">
        <f t="shared" si="63"/>
        <v>0</v>
      </c>
      <c r="EC89" s="110">
        <f t="shared" si="63"/>
        <v>0</v>
      </c>
      <c r="ED89" s="110">
        <f t="shared" si="63"/>
        <v>0</v>
      </c>
    </row>
    <row r="90" spans="1:134" s="36" customFormat="1" ht="17.100000000000001" customHeight="1" x14ac:dyDescent="0.25">
      <c r="A90" s="2" t="s">
        <v>402</v>
      </c>
      <c r="B90" s="2"/>
      <c r="C90" s="2"/>
      <c r="D90" s="539">
        <v>0</v>
      </c>
      <c r="E90" s="539"/>
      <c r="F90" s="539">
        <v>0</v>
      </c>
      <c r="G90" s="539"/>
      <c r="H90" s="539">
        <v>0</v>
      </c>
      <c r="I90" s="539"/>
      <c r="J90" s="539">
        <v>0</v>
      </c>
      <c r="K90" s="539"/>
      <c r="L90" s="539">
        <v>0</v>
      </c>
      <c r="M90" s="539"/>
      <c r="N90" s="539">
        <v>0</v>
      </c>
      <c r="O90" s="539"/>
      <c r="P90" s="539">
        <v>0</v>
      </c>
      <c r="Q90" s="539"/>
      <c r="R90" s="539">
        <v>0.09</v>
      </c>
      <c r="S90" s="539"/>
      <c r="T90" s="539">
        <v>0.2</v>
      </c>
      <c r="U90" s="539"/>
      <c r="V90" s="539">
        <v>0.32</v>
      </c>
      <c r="W90" s="539"/>
      <c r="X90" s="539">
        <v>0.42</v>
      </c>
      <c r="Y90" s="539"/>
      <c r="Z90" s="539">
        <v>0.49</v>
      </c>
      <c r="AA90" s="539"/>
      <c r="AB90" s="539">
        <v>0.52</v>
      </c>
      <c r="AC90" s="539"/>
      <c r="AD90" s="539">
        <v>0.49</v>
      </c>
      <c r="AE90" s="539"/>
      <c r="AF90" s="539">
        <v>0.42</v>
      </c>
      <c r="AG90" s="539"/>
      <c r="AH90" s="539">
        <v>0.32</v>
      </c>
      <c r="AI90" s="539"/>
      <c r="AJ90" s="539">
        <v>0.2</v>
      </c>
      <c r="AK90" s="539"/>
      <c r="AL90" s="539">
        <v>0.09</v>
      </c>
      <c r="AM90" s="539"/>
      <c r="AN90" s="539">
        <v>0</v>
      </c>
      <c r="AO90" s="539"/>
      <c r="AP90" s="539">
        <v>0</v>
      </c>
      <c r="AQ90" s="539"/>
      <c r="AR90" s="539">
        <v>0</v>
      </c>
      <c r="AS90" s="539"/>
      <c r="AT90" s="539">
        <v>0</v>
      </c>
      <c r="AU90" s="539"/>
      <c r="AV90" s="539">
        <v>0</v>
      </c>
      <c r="AW90" s="539"/>
      <c r="AX90" s="539">
        <v>0</v>
      </c>
      <c r="AY90" s="539"/>
      <c r="AZ90" s="482">
        <f t="shared" si="62"/>
        <v>3.56</v>
      </c>
      <c r="BA90" s="483"/>
      <c r="BB90" s="483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</row>
    <row r="91" spans="1:134" s="36" customFormat="1" ht="17.100000000000001" customHeight="1" x14ac:dyDescent="0.25">
      <c r="A91" s="106" t="s">
        <v>403</v>
      </c>
      <c r="B91" s="106"/>
      <c r="C91" s="106"/>
      <c r="D91" s="539">
        <v>0</v>
      </c>
      <c r="E91" s="539"/>
      <c r="F91" s="539">
        <v>0</v>
      </c>
      <c r="G91" s="539"/>
      <c r="H91" s="539">
        <v>0</v>
      </c>
      <c r="I91" s="539"/>
      <c r="J91" s="539">
        <v>0</v>
      </c>
      <c r="K91" s="539"/>
      <c r="L91" s="539">
        <v>0</v>
      </c>
      <c r="M91" s="539"/>
      <c r="N91" s="539">
        <v>0</v>
      </c>
      <c r="O91" s="539"/>
      <c r="P91" s="539">
        <v>0</v>
      </c>
      <c r="Q91" s="539"/>
      <c r="R91" s="539">
        <v>0.05</v>
      </c>
      <c r="S91" s="539"/>
      <c r="T91" s="539">
        <v>0.16</v>
      </c>
      <c r="U91" s="539"/>
      <c r="V91" s="539">
        <v>0.28000000000000003</v>
      </c>
      <c r="W91" s="539"/>
      <c r="X91" s="539">
        <v>0.4</v>
      </c>
      <c r="Y91" s="539"/>
      <c r="Z91" s="539">
        <v>0.5</v>
      </c>
      <c r="AA91" s="539"/>
      <c r="AB91" s="539">
        <v>0.56999999999999995</v>
      </c>
      <c r="AC91" s="539"/>
      <c r="AD91" s="539">
        <v>0.6</v>
      </c>
      <c r="AE91" s="539"/>
      <c r="AF91" s="539">
        <v>0.56999999999999995</v>
      </c>
      <c r="AG91" s="539"/>
      <c r="AH91" s="539">
        <v>0.5</v>
      </c>
      <c r="AI91" s="539"/>
      <c r="AJ91" s="539">
        <v>0.4</v>
      </c>
      <c r="AK91" s="539"/>
      <c r="AL91" s="539">
        <v>0.28000000000000003</v>
      </c>
      <c r="AM91" s="539"/>
      <c r="AN91" s="539">
        <v>0.16</v>
      </c>
      <c r="AO91" s="539"/>
      <c r="AP91" s="539">
        <v>0.05</v>
      </c>
      <c r="AQ91" s="539"/>
      <c r="AR91" s="539">
        <v>0</v>
      </c>
      <c r="AS91" s="539"/>
      <c r="AT91" s="539">
        <v>0</v>
      </c>
      <c r="AU91" s="539"/>
      <c r="AV91" s="539">
        <v>0</v>
      </c>
      <c r="AW91" s="539"/>
      <c r="AX91" s="539">
        <v>0</v>
      </c>
      <c r="AY91" s="539"/>
      <c r="AZ91" s="482">
        <f t="shared" si="62"/>
        <v>4.5200000000000005</v>
      </c>
      <c r="BA91" s="483"/>
      <c r="BB91" s="483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</row>
    <row r="92" spans="1:134" s="36" customFormat="1" ht="17.100000000000001" customHeight="1" x14ac:dyDescent="0.25">
      <c r="A92" s="106" t="s">
        <v>404</v>
      </c>
      <c r="B92" s="106"/>
      <c r="C92" s="106"/>
      <c r="D92" s="539">
        <v>0</v>
      </c>
      <c r="E92" s="539"/>
      <c r="F92" s="539">
        <v>0</v>
      </c>
      <c r="G92" s="539"/>
      <c r="H92" s="539">
        <v>0</v>
      </c>
      <c r="I92" s="539"/>
      <c r="J92" s="539">
        <v>0</v>
      </c>
      <c r="K92" s="539"/>
      <c r="L92" s="539">
        <v>0</v>
      </c>
      <c r="M92" s="539"/>
      <c r="N92" s="539">
        <v>0</v>
      </c>
      <c r="O92" s="539"/>
      <c r="P92" s="539">
        <v>0.02</v>
      </c>
      <c r="Q92" s="539"/>
      <c r="R92" s="539">
        <v>0.11</v>
      </c>
      <c r="S92" s="539"/>
      <c r="T92" s="539">
        <v>0.22</v>
      </c>
      <c r="U92" s="539"/>
      <c r="V92" s="539">
        <v>0.34</v>
      </c>
      <c r="W92" s="539"/>
      <c r="X92" s="539">
        <v>0.45</v>
      </c>
      <c r="Y92" s="539"/>
      <c r="Z92" s="539">
        <v>0.55000000000000004</v>
      </c>
      <c r="AA92" s="539"/>
      <c r="AB92" s="539">
        <v>0.61</v>
      </c>
      <c r="AC92" s="539"/>
      <c r="AD92" s="539">
        <v>0.63</v>
      </c>
      <c r="AE92" s="539"/>
      <c r="AF92" s="539">
        <v>0.61</v>
      </c>
      <c r="AG92" s="539"/>
      <c r="AH92" s="539">
        <v>0.55000000000000004</v>
      </c>
      <c r="AI92" s="539"/>
      <c r="AJ92" s="539">
        <v>0.45</v>
      </c>
      <c r="AK92" s="539"/>
      <c r="AL92" s="539">
        <v>0.34</v>
      </c>
      <c r="AM92" s="539"/>
      <c r="AN92" s="539">
        <v>0.22</v>
      </c>
      <c r="AO92" s="539"/>
      <c r="AP92" s="539">
        <v>0.11</v>
      </c>
      <c r="AQ92" s="539"/>
      <c r="AR92" s="539">
        <v>0.02</v>
      </c>
      <c r="AS92" s="539"/>
      <c r="AT92" s="539">
        <v>0</v>
      </c>
      <c r="AU92" s="539"/>
      <c r="AV92" s="539">
        <v>0</v>
      </c>
      <c r="AW92" s="539"/>
      <c r="AX92" s="539">
        <v>0</v>
      </c>
      <c r="AY92" s="539"/>
      <c r="AZ92" s="482">
        <f t="shared" si="62"/>
        <v>5.2299999999999995</v>
      </c>
      <c r="BA92" s="483"/>
      <c r="BB92" s="483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</row>
    <row r="93" spans="1:134" s="36" customFormat="1" ht="17.100000000000001" customHeight="1" x14ac:dyDescent="0.25">
      <c r="A93" s="106" t="s">
        <v>405</v>
      </c>
      <c r="B93" s="106"/>
      <c r="C93" s="106"/>
      <c r="D93" s="539">
        <v>0</v>
      </c>
      <c r="E93" s="539"/>
      <c r="F93" s="539">
        <v>0</v>
      </c>
      <c r="G93" s="539"/>
      <c r="H93" s="539">
        <v>0</v>
      </c>
      <c r="I93" s="539"/>
      <c r="J93" s="539">
        <v>0</v>
      </c>
      <c r="K93" s="539"/>
      <c r="L93" s="539">
        <v>0</v>
      </c>
      <c r="M93" s="539"/>
      <c r="N93" s="539">
        <v>0</v>
      </c>
      <c r="O93" s="539"/>
      <c r="P93" s="539">
        <v>0.04</v>
      </c>
      <c r="Q93" s="539"/>
      <c r="R93" s="539">
        <v>0.14000000000000001</v>
      </c>
      <c r="S93" s="539"/>
      <c r="T93" s="539">
        <v>0.26</v>
      </c>
      <c r="U93" s="539"/>
      <c r="V93" s="539">
        <v>0.38</v>
      </c>
      <c r="W93" s="539"/>
      <c r="X93" s="539">
        <v>0.5</v>
      </c>
      <c r="Y93" s="539"/>
      <c r="Z93" s="539">
        <v>0.59</v>
      </c>
      <c r="AA93" s="539"/>
      <c r="AB93" s="539">
        <v>0.66</v>
      </c>
      <c r="AC93" s="539"/>
      <c r="AD93" s="539">
        <v>0.68</v>
      </c>
      <c r="AE93" s="539"/>
      <c r="AF93" s="539">
        <v>0.66</v>
      </c>
      <c r="AG93" s="539"/>
      <c r="AH93" s="539">
        <v>0.59</v>
      </c>
      <c r="AI93" s="539"/>
      <c r="AJ93" s="539">
        <v>0.5</v>
      </c>
      <c r="AK93" s="539"/>
      <c r="AL93" s="539">
        <v>0.38</v>
      </c>
      <c r="AM93" s="539"/>
      <c r="AN93" s="539">
        <v>0.26</v>
      </c>
      <c r="AO93" s="539"/>
      <c r="AP93" s="539">
        <v>0.14000000000000001</v>
      </c>
      <c r="AQ93" s="539"/>
      <c r="AR93" s="539">
        <v>0.04</v>
      </c>
      <c r="AS93" s="539"/>
      <c r="AT93" s="539">
        <v>0</v>
      </c>
      <c r="AU93" s="539"/>
      <c r="AV93" s="539">
        <v>0</v>
      </c>
      <c r="AW93" s="539"/>
      <c r="AX93" s="539">
        <v>0</v>
      </c>
      <c r="AY93" s="539"/>
      <c r="AZ93" s="482">
        <f t="shared" si="62"/>
        <v>5.82</v>
      </c>
      <c r="BA93" s="483"/>
      <c r="BB93" s="483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</row>
    <row r="94" spans="1:134" s="36" customFormat="1" ht="17.100000000000001" customHeight="1" x14ac:dyDescent="0.25">
      <c r="A94" s="106" t="s">
        <v>406</v>
      </c>
      <c r="B94" s="106"/>
      <c r="C94" s="106"/>
      <c r="D94" s="539">
        <v>0</v>
      </c>
      <c r="E94" s="539"/>
      <c r="F94" s="539">
        <v>0</v>
      </c>
      <c r="G94" s="539"/>
      <c r="H94" s="539">
        <v>0</v>
      </c>
      <c r="I94" s="539"/>
      <c r="J94" s="539">
        <v>0</v>
      </c>
      <c r="K94" s="539"/>
      <c r="L94" s="539">
        <v>0</v>
      </c>
      <c r="M94" s="539"/>
      <c r="N94" s="539">
        <v>0</v>
      </c>
      <c r="O94" s="539"/>
      <c r="P94" s="539">
        <v>0.03</v>
      </c>
      <c r="Q94" s="539"/>
      <c r="R94" s="539">
        <v>0.14000000000000001</v>
      </c>
      <c r="S94" s="539"/>
      <c r="T94" s="539">
        <v>0.26</v>
      </c>
      <c r="U94" s="539"/>
      <c r="V94" s="539">
        <v>0.4</v>
      </c>
      <c r="W94" s="539"/>
      <c r="X94" s="539">
        <v>0.53</v>
      </c>
      <c r="Y94" s="539"/>
      <c r="Z94" s="539">
        <v>0.63</v>
      </c>
      <c r="AA94" s="539"/>
      <c r="AB94" s="539">
        <v>0.7</v>
      </c>
      <c r="AC94" s="539"/>
      <c r="AD94" s="539">
        <v>0.73</v>
      </c>
      <c r="AE94" s="539"/>
      <c r="AF94" s="539">
        <v>0.7</v>
      </c>
      <c r="AG94" s="539"/>
      <c r="AH94" s="539">
        <v>0.63</v>
      </c>
      <c r="AI94" s="539"/>
      <c r="AJ94" s="539">
        <v>0.53</v>
      </c>
      <c r="AK94" s="539"/>
      <c r="AL94" s="539">
        <v>0.4</v>
      </c>
      <c r="AM94" s="539"/>
      <c r="AN94" s="539">
        <v>0.26</v>
      </c>
      <c r="AO94" s="539"/>
      <c r="AP94" s="539">
        <v>0.14000000000000001</v>
      </c>
      <c r="AQ94" s="539"/>
      <c r="AR94" s="539">
        <v>0.03</v>
      </c>
      <c r="AS94" s="539"/>
      <c r="AT94" s="539">
        <v>0</v>
      </c>
      <c r="AU94" s="539"/>
      <c r="AV94" s="539">
        <v>0</v>
      </c>
      <c r="AW94" s="539"/>
      <c r="AX94" s="539">
        <v>0</v>
      </c>
      <c r="AY94" s="539"/>
      <c r="AZ94" s="482">
        <f t="shared" si="62"/>
        <v>6.11</v>
      </c>
      <c r="BA94" s="483"/>
      <c r="BB94" s="483"/>
      <c r="BC94" s="106"/>
      <c r="BD94" s="106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</row>
    <row r="95" spans="1:134" s="36" customFormat="1" ht="17.100000000000001" customHeight="1" x14ac:dyDescent="0.25">
      <c r="A95" s="106" t="s">
        <v>407</v>
      </c>
      <c r="B95" s="106"/>
      <c r="C95" s="106"/>
      <c r="D95" s="539">
        <v>0</v>
      </c>
      <c r="E95" s="539"/>
      <c r="F95" s="539">
        <v>0</v>
      </c>
      <c r="G95" s="539"/>
      <c r="H95" s="539">
        <v>0</v>
      </c>
      <c r="I95" s="539"/>
      <c r="J95" s="539">
        <v>0</v>
      </c>
      <c r="K95" s="539"/>
      <c r="L95" s="539">
        <v>0</v>
      </c>
      <c r="M95" s="539"/>
      <c r="N95" s="539">
        <v>0</v>
      </c>
      <c r="O95" s="539"/>
      <c r="P95" s="539">
        <v>0</v>
      </c>
      <c r="Q95" s="539"/>
      <c r="R95" s="539">
        <v>0.08</v>
      </c>
      <c r="S95" s="539"/>
      <c r="T95" s="539">
        <v>0.2</v>
      </c>
      <c r="U95" s="539"/>
      <c r="V95" s="539">
        <v>0.34</v>
      </c>
      <c r="W95" s="539"/>
      <c r="X95" s="539">
        <v>0.47</v>
      </c>
      <c r="Y95" s="539"/>
      <c r="Z95" s="539">
        <v>0.56999999999999995</v>
      </c>
      <c r="AA95" s="539"/>
      <c r="AB95" s="539">
        <v>0.65</v>
      </c>
      <c r="AC95" s="539"/>
      <c r="AD95" s="539">
        <v>0.67</v>
      </c>
      <c r="AE95" s="539"/>
      <c r="AF95" s="539">
        <v>0.65</v>
      </c>
      <c r="AG95" s="539"/>
      <c r="AH95" s="539">
        <v>0.56999999999999995</v>
      </c>
      <c r="AI95" s="539"/>
      <c r="AJ95" s="539">
        <v>0.47</v>
      </c>
      <c r="AK95" s="539"/>
      <c r="AL95" s="539">
        <v>0.34</v>
      </c>
      <c r="AM95" s="539"/>
      <c r="AN95" s="539">
        <v>0.2</v>
      </c>
      <c r="AO95" s="539"/>
      <c r="AP95" s="539">
        <v>0.08</v>
      </c>
      <c r="AQ95" s="539"/>
      <c r="AR95" s="539">
        <v>0</v>
      </c>
      <c r="AS95" s="539"/>
      <c r="AT95" s="539">
        <v>0</v>
      </c>
      <c r="AU95" s="539"/>
      <c r="AV95" s="539">
        <v>0</v>
      </c>
      <c r="AW95" s="539"/>
      <c r="AX95" s="539">
        <v>0</v>
      </c>
      <c r="AY95" s="539"/>
      <c r="AZ95" s="482">
        <f t="shared" si="62"/>
        <v>5.29</v>
      </c>
      <c r="BA95" s="483"/>
      <c r="BB95" s="483"/>
      <c r="BC95" s="106"/>
      <c r="BD95" s="106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</row>
    <row r="96" spans="1:134" s="36" customFormat="1" ht="17.100000000000001" customHeight="1" x14ac:dyDescent="0.25">
      <c r="A96" s="106" t="s">
        <v>408</v>
      </c>
      <c r="B96" s="106"/>
      <c r="C96" s="106"/>
      <c r="D96" s="539">
        <v>0</v>
      </c>
      <c r="E96" s="539"/>
      <c r="F96" s="539">
        <v>0</v>
      </c>
      <c r="G96" s="539"/>
      <c r="H96" s="539">
        <v>0</v>
      </c>
      <c r="I96" s="539"/>
      <c r="J96" s="539">
        <v>0</v>
      </c>
      <c r="K96" s="539"/>
      <c r="L96" s="539">
        <v>0</v>
      </c>
      <c r="M96" s="539"/>
      <c r="N96" s="539">
        <v>0</v>
      </c>
      <c r="O96" s="539"/>
      <c r="P96" s="539">
        <v>0</v>
      </c>
      <c r="Q96" s="539"/>
      <c r="R96" s="539">
        <v>0.01</v>
      </c>
      <c r="S96" s="539"/>
      <c r="T96" s="539">
        <v>0.12</v>
      </c>
      <c r="U96" s="539"/>
      <c r="V96" s="539">
        <v>0.25</v>
      </c>
      <c r="W96" s="539"/>
      <c r="X96" s="539">
        <v>0.38</v>
      </c>
      <c r="Y96" s="539"/>
      <c r="Z96" s="539">
        <v>0.5</v>
      </c>
      <c r="AA96" s="539"/>
      <c r="AB96" s="539">
        <v>0.56999999999999995</v>
      </c>
      <c r="AC96" s="539"/>
      <c r="AD96" s="539">
        <v>0.6</v>
      </c>
      <c r="AE96" s="539"/>
      <c r="AF96" s="539">
        <v>0.56999999999999995</v>
      </c>
      <c r="AG96" s="539"/>
      <c r="AH96" s="539">
        <v>0.5</v>
      </c>
      <c r="AI96" s="539"/>
      <c r="AJ96" s="539">
        <v>0.38</v>
      </c>
      <c r="AK96" s="539"/>
      <c r="AL96" s="539">
        <v>0.25</v>
      </c>
      <c r="AM96" s="539"/>
      <c r="AN96" s="539">
        <v>0.12</v>
      </c>
      <c r="AO96" s="539"/>
      <c r="AP96" s="539">
        <v>0.01</v>
      </c>
      <c r="AQ96" s="539"/>
      <c r="AR96" s="539">
        <v>0</v>
      </c>
      <c r="AS96" s="539"/>
      <c r="AT96" s="539">
        <v>0</v>
      </c>
      <c r="AU96" s="539"/>
      <c r="AV96" s="539">
        <v>0</v>
      </c>
      <c r="AW96" s="539"/>
      <c r="AX96" s="539">
        <v>0</v>
      </c>
      <c r="AY96" s="539"/>
      <c r="AZ96" s="482">
        <f t="shared" si="62"/>
        <v>4.26</v>
      </c>
      <c r="BA96" s="483"/>
      <c r="BB96" s="483"/>
      <c r="BC96" s="106"/>
      <c r="BD96" s="106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</row>
    <row r="97" spans="1:100" s="36" customFormat="1" ht="17.100000000000001" customHeight="1" x14ac:dyDescent="0.25">
      <c r="A97" s="106" t="s">
        <v>411</v>
      </c>
      <c r="B97" s="106"/>
      <c r="C97" s="106"/>
      <c r="D97" s="539">
        <v>0</v>
      </c>
      <c r="E97" s="539"/>
      <c r="F97" s="539">
        <v>0</v>
      </c>
      <c r="G97" s="539"/>
      <c r="H97" s="539">
        <v>0</v>
      </c>
      <c r="I97" s="539"/>
      <c r="J97" s="539">
        <v>0</v>
      </c>
      <c r="K97" s="539"/>
      <c r="L97" s="539">
        <v>0</v>
      </c>
      <c r="M97" s="539"/>
      <c r="N97" s="539">
        <v>0</v>
      </c>
      <c r="O97" s="539"/>
      <c r="P97" s="539">
        <v>0</v>
      </c>
      <c r="Q97" s="539"/>
      <c r="R97" s="539">
        <v>0</v>
      </c>
      <c r="S97" s="539"/>
      <c r="T97" s="539">
        <v>0.04</v>
      </c>
      <c r="U97" s="539"/>
      <c r="V97" s="539">
        <v>0.15</v>
      </c>
      <c r="W97" s="539"/>
      <c r="X97" s="539">
        <v>0.27</v>
      </c>
      <c r="Y97" s="539"/>
      <c r="Z97" s="539">
        <v>0.37</v>
      </c>
      <c r="AA97" s="539"/>
      <c r="AB97" s="539">
        <v>0.44</v>
      </c>
      <c r="AC97" s="539"/>
      <c r="AD97" s="539">
        <v>0.47</v>
      </c>
      <c r="AE97" s="539"/>
      <c r="AF97" s="539">
        <v>0.44</v>
      </c>
      <c r="AG97" s="539"/>
      <c r="AH97" s="539">
        <v>0.37</v>
      </c>
      <c r="AI97" s="539"/>
      <c r="AJ97" s="539">
        <v>0.27</v>
      </c>
      <c r="AK97" s="539"/>
      <c r="AL97" s="539">
        <v>0.15</v>
      </c>
      <c r="AM97" s="539"/>
      <c r="AN97" s="539">
        <v>0.04</v>
      </c>
      <c r="AO97" s="539"/>
      <c r="AP97" s="539">
        <v>0</v>
      </c>
      <c r="AQ97" s="539"/>
      <c r="AR97" s="539">
        <v>0</v>
      </c>
      <c r="AS97" s="539"/>
      <c r="AT97" s="539">
        <v>0</v>
      </c>
      <c r="AU97" s="539"/>
      <c r="AV97" s="539">
        <v>0</v>
      </c>
      <c r="AW97" s="539"/>
      <c r="AX97" s="539">
        <v>0</v>
      </c>
      <c r="AY97" s="539"/>
      <c r="AZ97" s="482">
        <f t="shared" si="62"/>
        <v>3.0100000000000002</v>
      </c>
      <c r="BA97" s="483"/>
      <c r="BB97" s="483"/>
      <c r="BC97" s="106"/>
      <c r="BD97" s="106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</row>
    <row r="98" spans="1:100" s="36" customFormat="1" ht="17.100000000000001" customHeight="1" x14ac:dyDescent="0.25">
      <c r="A98" s="106" t="s">
        <v>409</v>
      </c>
      <c r="B98" s="106"/>
      <c r="C98" s="106"/>
      <c r="D98" s="539">
        <v>0</v>
      </c>
      <c r="E98" s="539"/>
      <c r="F98" s="539">
        <v>0</v>
      </c>
      <c r="G98" s="539"/>
      <c r="H98" s="539">
        <v>0</v>
      </c>
      <c r="I98" s="539"/>
      <c r="J98" s="539">
        <v>0</v>
      </c>
      <c r="K98" s="539"/>
      <c r="L98" s="539">
        <v>0</v>
      </c>
      <c r="M98" s="539"/>
      <c r="N98" s="539">
        <v>0</v>
      </c>
      <c r="O98" s="539"/>
      <c r="P98" s="539">
        <v>0</v>
      </c>
      <c r="Q98" s="539"/>
      <c r="R98" s="539">
        <v>0</v>
      </c>
      <c r="S98" s="539"/>
      <c r="T98" s="539">
        <v>7.0000000000000007E-2</v>
      </c>
      <c r="U98" s="539"/>
      <c r="V98" s="539">
        <v>0.17</v>
      </c>
      <c r="W98" s="539"/>
      <c r="X98" s="539">
        <v>0.25</v>
      </c>
      <c r="Y98" s="539"/>
      <c r="Z98" s="539">
        <v>0.31</v>
      </c>
      <c r="AA98" s="539"/>
      <c r="AB98" s="539">
        <v>0.34</v>
      </c>
      <c r="AC98" s="539"/>
      <c r="AD98" s="539">
        <v>0.31</v>
      </c>
      <c r="AE98" s="539"/>
      <c r="AF98" s="539">
        <v>0.25</v>
      </c>
      <c r="AG98" s="539"/>
      <c r="AH98" s="539">
        <v>0.17</v>
      </c>
      <c r="AI98" s="539"/>
      <c r="AJ98" s="539">
        <v>7.0000000000000007E-2</v>
      </c>
      <c r="AK98" s="539"/>
      <c r="AL98" s="539">
        <v>0</v>
      </c>
      <c r="AM98" s="539"/>
      <c r="AN98" s="539">
        <v>0</v>
      </c>
      <c r="AO98" s="539"/>
      <c r="AP98" s="539">
        <v>0</v>
      </c>
      <c r="AQ98" s="539"/>
      <c r="AR98" s="539">
        <v>0</v>
      </c>
      <c r="AS98" s="539"/>
      <c r="AT98" s="539">
        <v>0</v>
      </c>
      <c r="AU98" s="539"/>
      <c r="AV98" s="539">
        <v>0</v>
      </c>
      <c r="AW98" s="539"/>
      <c r="AX98" s="539">
        <v>0</v>
      </c>
      <c r="AY98" s="539"/>
      <c r="AZ98" s="482">
        <f t="shared" si="62"/>
        <v>1.9400000000000002</v>
      </c>
      <c r="BA98" s="483"/>
      <c r="BB98" s="483"/>
      <c r="BC98" s="106"/>
      <c r="BD98" s="106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</row>
    <row r="99" spans="1:100" s="36" customFormat="1" ht="17.100000000000001" customHeight="1" x14ac:dyDescent="0.25">
      <c r="A99" s="106" t="s">
        <v>410</v>
      </c>
      <c r="B99" s="106"/>
      <c r="C99" s="106"/>
      <c r="D99" s="539">
        <v>0</v>
      </c>
      <c r="E99" s="539"/>
      <c r="F99" s="539">
        <v>0</v>
      </c>
      <c r="G99" s="539"/>
      <c r="H99" s="539">
        <v>0</v>
      </c>
      <c r="I99" s="539"/>
      <c r="J99" s="539">
        <v>0</v>
      </c>
      <c r="K99" s="539"/>
      <c r="L99" s="539">
        <v>0</v>
      </c>
      <c r="M99" s="539"/>
      <c r="N99" s="539">
        <v>0</v>
      </c>
      <c r="O99" s="539"/>
      <c r="P99" s="539">
        <v>0</v>
      </c>
      <c r="Q99" s="539"/>
      <c r="R99" s="539">
        <v>0</v>
      </c>
      <c r="S99" s="539"/>
      <c r="T99" s="539">
        <v>0.04</v>
      </c>
      <c r="U99" s="539"/>
      <c r="V99" s="539">
        <v>0.12</v>
      </c>
      <c r="W99" s="539"/>
      <c r="X99" s="539">
        <v>0.2</v>
      </c>
      <c r="Y99" s="539"/>
      <c r="Z99" s="539">
        <v>0.26</v>
      </c>
      <c r="AA99" s="539"/>
      <c r="AB99" s="539">
        <v>0.28000000000000003</v>
      </c>
      <c r="AC99" s="539"/>
      <c r="AD99" s="539">
        <v>0.26</v>
      </c>
      <c r="AE99" s="539"/>
      <c r="AF99" s="539">
        <v>0.2</v>
      </c>
      <c r="AG99" s="539"/>
      <c r="AH99" s="539">
        <v>0.12</v>
      </c>
      <c r="AI99" s="539"/>
      <c r="AJ99" s="539">
        <v>0.04</v>
      </c>
      <c r="AK99" s="539"/>
      <c r="AL99" s="539">
        <v>0</v>
      </c>
      <c r="AM99" s="539"/>
      <c r="AN99" s="539">
        <v>0</v>
      </c>
      <c r="AO99" s="539"/>
      <c r="AP99" s="539">
        <v>0</v>
      </c>
      <c r="AQ99" s="539"/>
      <c r="AR99" s="539">
        <v>0</v>
      </c>
      <c r="AS99" s="539"/>
      <c r="AT99" s="539">
        <v>0</v>
      </c>
      <c r="AU99" s="539"/>
      <c r="AV99" s="539">
        <v>0</v>
      </c>
      <c r="AW99" s="539"/>
      <c r="AX99" s="539">
        <v>0</v>
      </c>
      <c r="AY99" s="539"/>
      <c r="AZ99" s="482">
        <f t="shared" si="62"/>
        <v>1.52</v>
      </c>
      <c r="BA99" s="483"/>
      <c r="BB99" s="483"/>
      <c r="BC99" s="106"/>
      <c r="BD99" s="106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</row>
    <row r="100" spans="1:100" s="36" customFormat="1" ht="17.100000000000001" customHeight="1" x14ac:dyDescent="0.25">
      <c r="A100" s="2" t="s">
        <v>579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Z100" s="2"/>
      <c r="BA100" s="2"/>
      <c r="BB100" s="2"/>
      <c r="BC100" s="106"/>
      <c r="BD100" s="106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</row>
    <row r="101" spans="1:100" s="36" customFormat="1" ht="17.100000000000001" customHeight="1" x14ac:dyDescent="0.25">
      <c r="A101" s="2" t="s">
        <v>578</v>
      </c>
      <c r="B101" s="2"/>
      <c r="C101" s="2"/>
      <c r="D101" s="484">
        <v>4.1666666666666664E-2</v>
      </c>
      <c r="E101" s="483"/>
      <c r="F101" s="484">
        <v>8.3333333333333301E-2</v>
      </c>
      <c r="G101" s="483"/>
      <c r="H101" s="484">
        <v>0.125</v>
      </c>
      <c r="I101" s="483"/>
      <c r="J101" s="484">
        <v>0.16666666666666699</v>
      </c>
      <c r="K101" s="483"/>
      <c r="L101" s="484">
        <v>0.20833333333333301</v>
      </c>
      <c r="M101" s="483"/>
      <c r="N101" s="484">
        <v>0.25</v>
      </c>
      <c r="O101" s="483"/>
      <c r="P101" s="484">
        <v>0.29166666666666702</v>
      </c>
      <c r="Q101" s="483"/>
      <c r="R101" s="484">
        <v>0.33333333333333298</v>
      </c>
      <c r="S101" s="483"/>
      <c r="T101" s="484">
        <v>0.375</v>
      </c>
      <c r="U101" s="483"/>
      <c r="V101" s="484">
        <v>0.41666666666666602</v>
      </c>
      <c r="W101" s="483"/>
      <c r="X101" s="484">
        <v>0.45833333333333298</v>
      </c>
      <c r="Y101" s="483"/>
      <c r="Z101" s="484">
        <v>0.5</v>
      </c>
      <c r="AA101" s="483"/>
      <c r="AB101" s="484">
        <v>0.54166666666666596</v>
      </c>
      <c r="AC101" s="483"/>
      <c r="AD101" s="484">
        <v>0.58333333333333304</v>
      </c>
      <c r="AE101" s="483"/>
      <c r="AF101" s="484">
        <v>0.625</v>
      </c>
      <c r="AG101" s="483"/>
      <c r="AH101" s="484">
        <v>0.66666666666666596</v>
      </c>
      <c r="AI101" s="483"/>
      <c r="AJ101" s="484">
        <v>0.70833333333333304</v>
      </c>
      <c r="AK101" s="483"/>
      <c r="AL101" s="484">
        <v>0.75</v>
      </c>
      <c r="AM101" s="483"/>
      <c r="AN101" s="484">
        <v>0.79166666666666596</v>
      </c>
      <c r="AO101" s="483"/>
      <c r="AP101" s="484">
        <v>0.83333333333333304</v>
      </c>
      <c r="AQ101" s="483"/>
      <c r="AR101" s="484">
        <v>0.875</v>
      </c>
      <c r="AS101" s="483"/>
      <c r="AT101" s="484">
        <v>0.91666666666666596</v>
      </c>
      <c r="AU101" s="483"/>
      <c r="AV101" s="484">
        <v>0.95833333333333304</v>
      </c>
      <c r="AW101" s="483"/>
      <c r="AX101" s="484">
        <v>0.999999999999999</v>
      </c>
      <c r="AY101" s="483"/>
      <c r="AZ101" s="2"/>
      <c r="BA101" s="2"/>
      <c r="BB101" s="2"/>
      <c r="BC101" s="106"/>
      <c r="BD101" s="106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</row>
    <row r="102" spans="1:100" s="36" customFormat="1" ht="17.100000000000001" customHeight="1" x14ac:dyDescent="0.25">
      <c r="A102" s="2" t="s">
        <v>400</v>
      </c>
      <c r="B102" s="2"/>
      <c r="C102" s="2"/>
      <c r="D102" s="539">
        <v>0</v>
      </c>
      <c r="E102" s="539"/>
      <c r="F102" s="539">
        <v>0</v>
      </c>
      <c r="G102" s="539"/>
      <c r="H102" s="539">
        <v>0</v>
      </c>
      <c r="I102" s="539"/>
      <c r="J102" s="539">
        <v>0</v>
      </c>
      <c r="K102" s="539"/>
      <c r="L102" s="539">
        <v>0</v>
      </c>
      <c r="M102" s="539"/>
      <c r="N102" s="539">
        <v>0</v>
      </c>
      <c r="O102" s="539"/>
      <c r="P102" s="539">
        <v>0</v>
      </c>
      <c r="Q102" s="539"/>
      <c r="R102" s="539">
        <v>0</v>
      </c>
      <c r="S102" s="539"/>
      <c r="T102" s="539">
        <v>0.05</v>
      </c>
      <c r="U102" s="539"/>
      <c r="V102" s="539">
        <v>0.13</v>
      </c>
      <c r="W102" s="539"/>
      <c r="X102" s="539">
        <v>0.2</v>
      </c>
      <c r="Y102" s="539"/>
      <c r="Z102" s="539">
        <v>0.26</v>
      </c>
      <c r="AA102" s="539"/>
      <c r="AB102" s="539">
        <v>0.28000000000000003</v>
      </c>
      <c r="AC102" s="539"/>
      <c r="AD102" s="539">
        <v>0.26</v>
      </c>
      <c r="AE102" s="539"/>
      <c r="AF102" s="539">
        <v>0.2</v>
      </c>
      <c r="AG102" s="539"/>
      <c r="AH102" s="539">
        <v>0.13</v>
      </c>
      <c r="AI102" s="539"/>
      <c r="AJ102" s="539">
        <v>0.05</v>
      </c>
      <c r="AK102" s="539"/>
      <c r="AL102" s="539">
        <v>0</v>
      </c>
      <c r="AM102" s="539"/>
      <c r="AN102" s="539">
        <v>0</v>
      </c>
      <c r="AO102" s="539"/>
      <c r="AP102" s="539">
        <v>0</v>
      </c>
      <c r="AQ102" s="539"/>
      <c r="AR102" s="539">
        <v>0</v>
      </c>
      <c r="AS102" s="539"/>
      <c r="AT102" s="539">
        <v>0</v>
      </c>
      <c r="AU102" s="539"/>
      <c r="AV102" s="539">
        <v>0</v>
      </c>
      <c r="AW102" s="539"/>
      <c r="AX102" s="539">
        <v>0</v>
      </c>
      <c r="AY102" s="539"/>
      <c r="AZ102" s="482">
        <f>SUM(D102:AY102)</f>
        <v>1.5600000000000003</v>
      </c>
      <c r="BA102" s="483"/>
      <c r="BB102" s="483"/>
      <c r="BC102" s="106"/>
      <c r="BD102" s="106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</row>
    <row r="103" spans="1:100" s="36" customFormat="1" ht="17.100000000000001" customHeight="1" x14ac:dyDescent="0.25">
      <c r="A103" s="2" t="s">
        <v>401</v>
      </c>
      <c r="B103" s="2"/>
      <c r="C103" s="2"/>
      <c r="D103" s="539">
        <v>0</v>
      </c>
      <c r="E103" s="539"/>
      <c r="F103" s="539">
        <v>0</v>
      </c>
      <c r="G103" s="539"/>
      <c r="H103" s="539">
        <v>0</v>
      </c>
      <c r="I103" s="539"/>
      <c r="J103" s="539">
        <v>0</v>
      </c>
      <c r="K103" s="539"/>
      <c r="L103" s="539">
        <v>0</v>
      </c>
      <c r="M103" s="539"/>
      <c r="N103" s="539">
        <v>0</v>
      </c>
      <c r="O103" s="539"/>
      <c r="P103" s="539">
        <v>0</v>
      </c>
      <c r="Q103" s="539"/>
      <c r="R103" s="539">
        <v>0.02</v>
      </c>
      <c r="S103" s="539"/>
      <c r="T103" s="539">
        <v>0.12</v>
      </c>
      <c r="U103" s="539"/>
      <c r="V103" s="539">
        <v>0.23</v>
      </c>
      <c r="W103" s="539"/>
      <c r="X103" s="539">
        <v>0.33</v>
      </c>
      <c r="Y103" s="539"/>
      <c r="Z103" s="539">
        <v>0.39</v>
      </c>
      <c r="AA103" s="539"/>
      <c r="AB103" s="539">
        <v>0.42</v>
      </c>
      <c r="AC103" s="539"/>
      <c r="AD103" s="539">
        <v>0.39</v>
      </c>
      <c r="AE103" s="539"/>
      <c r="AF103" s="539">
        <v>0.33</v>
      </c>
      <c r="AG103" s="539"/>
      <c r="AH103" s="539">
        <v>0.23</v>
      </c>
      <c r="AI103" s="539"/>
      <c r="AJ103" s="539">
        <v>0.12</v>
      </c>
      <c r="AK103" s="539"/>
      <c r="AL103" s="539">
        <v>0.02</v>
      </c>
      <c r="AM103" s="539"/>
      <c r="AN103" s="539">
        <v>0</v>
      </c>
      <c r="AO103" s="539"/>
      <c r="AP103" s="539">
        <v>0</v>
      </c>
      <c r="AQ103" s="539"/>
      <c r="AR103" s="539">
        <v>0</v>
      </c>
      <c r="AS103" s="539"/>
      <c r="AT103" s="539">
        <v>0</v>
      </c>
      <c r="AU103" s="539"/>
      <c r="AV103" s="539">
        <v>0</v>
      </c>
      <c r="AW103" s="539"/>
      <c r="AX103" s="539">
        <v>0</v>
      </c>
      <c r="AY103" s="539"/>
      <c r="AZ103" s="482">
        <f t="shared" ref="AZ103:AZ113" si="64">SUM(D103:AY103)</f>
        <v>2.6</v>
      </c>
      <c r="BA103" s="483"/>
      <c r="BB103" s="483"/>
      <c r="BC103" s="106"/>
      <c r="BD103" s="106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</row>
    <row r="104" spans="1:100" s="36" customFormat="1" ht="17.100000000000001" customHeight="1" x14ac:dyDescent="0.25">
      <c r="A104" s="2" t="s">
        <v>402</v>
      </c>
      <c r="B104" s="2"/>
      <c r="C104" s="2"/>
      <c r="D104" s="539">
        <v>0</v>
      </c>
      <c r="E104" s="539"/>
      <c r="F104" s="539">
        <v>0</v>
      </c>
      <c r="G104" s="539"/>
      <c r="H104" s="539">
        <v>0</v>
      </c>
      <c r="I104" s="539"/>
      <c r="J104" s="539">
        <v>0</v>
      </c>
      <c r="K104" s="539"/>
      <c r="L104" s="539">
        <v>0</v>
      </c>
      <c r="M104" s="539"/>
      <c r="N104" s="539">
        <v>0</v>
      </c>
      <c r="O104" s="539"/>
      <c r="P104" s="539">
        <v>0</v>
      </c>
      <c r="Q104" s="539"/>
      <c r="R104" s="539">
        <v>0.09</v>
      </c>
      <c r="S104" s="539"/>
      <c r="T104" s="539">
        <v>0.21</v>
      </c>
      <c r="U104" s="539"/>
      <c r="V104" s="539">
        <v>0.34</v>
      </c>
      <c r="W104" s="539"/>
      <c r="X104" s="539">
        <v>0.45</v>
      </c>
      <c r="Y104" s="539"/>
      <c r="Z104" s="539">
        <v>0.53</v>
      </c>
      <c r="AA104" s="539"/>
      <c r="AB104" s="539">
        <v>0.55000000000000004</v>
      </c>
      <c r="AC104" s="539"/>
      <c r="AD104" s="539">
        <v>0.53</v>
      </c>
      <c r="AE104" s="539"/>
      <c r="AF104" s="539">
        <v>0.45</v>
      </c>
      <c r="AG104" s="539"/>
      <c r="AH104" s="539">
        <v>0.34</v>
      </c>
      <c r="AI104" s="539"/>
      <c r="AJ104" s="539">
        <v>0.21</v>
      </c>
      <c r="AK104" s="539"/>
      <c r="AL104" s="539">
        <v>0.09</v>
      </c>
      <c r="AM104" s="539"/>
      <c r="AN104" s="539">
        <v>0</v>
      </c>
      <c r="AO104" s="539"/>
      <c r="AP104" s="539">
        <v>0</v>
      </c>
      <c r="AQ104" s="539"/>
      <c r="AR104" s="539">
        <v>0</v>
      </c>
      <c r="AS104" s="539"/>
      <c r="AT104" s="539">
        <v>0</v>
      </c>
      <c r="AU104" s="539"/>
      <c r="AV104" s="539">
        <v>0</v>
      </c>
      <c r="AW104" s="539"/>
      <c r="AX104" s="539">
        <v>0</v>
      </c>
      <c r="AY104" s="539"/>
      <c r="AZ104" s="482">
        <f t="shared" si="64"/>
        <v>3.79</v>
      </c>
      <c r="BA104" s="483"/>
      <c r="BB104" s="483"/>
      <c r="BC104" s="106"/>
      <c r="BD104" s="106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</row>
    <row r="105" spans="1:100" s="36" customFormat="1" ht="17.100000000000001" customHeight="1" x14ac:dyDescent="0.25">
      <c r="A105" s="106" t="s">
        <v>403</v>
      </c>
      <c r="B105" s="106"/>
      <c r="C105" s="106"/>
      <c r="D105" s="539">
        <v>0</v>
      </c>
      <c r="E105" s="539"/>
      <c r="F105" s="539">
        <v>0</v>
      </c>
      <c r="G105" s="539"/>
      <c r="H105" s="539">
        <v>0</v>
      </c>
      <c r="I105" s="539"/>
      <c r="J105" s="539">
        <v>0</v>
      </c>
      <c r="K105" s="539"/>
      <c r="L105" s="539">
        <v>0</v>
      </c>
      <c r="M105" s="539"/>
      <c r="N105" s="539">
        <v>0</v>
      </c>
      <c r="O105" s="539"/>
      <c r="P105" s="539">
        <v>0</v>
      </c>
      <c r="Q105" s="539"/>
      <c r="R105" s="539">
        <v>0.06</v>
      </c>
      <c r="S105" s="539"/>
      <c r="T105" s="539">
        <v>0.18</v>
      </c>
      <c r="U105" s="539"/>
      <c r="V105" s="539">
        <v>0.31</v>
      </c>
      <c r="W105" s="539"/>
      <c r="X105" s="539">
        <v>0.45</v>
      </c>
      <c r="Y105" s="539"/>
      <c r="Z105" s="539">
        <v>0.56000000000000005</v>
      </c>
      <c r="AA105" s="539"/>
      <c r="AB105" s="539">
        <v>0.64</v>
      </c>
      <c r="AC105" s="539"/>
      <c r="AD105" s="539">
        <v>0.66</v>
      </c>
      <c r="AE105" s="539"/>
      <c r="AF105" s="539">
        <v>0.64</v>
      </c>
      <c r="AG105" s="539"/>
      <c r="AH105" s="539">
        <v>0.56000000000000005</v>
      </c>
      <c r="AI105" s="539"/>
      <c r="AJ105" s="539">
        <v>0.45</v>
      </c>
      <c r="AK105" s="539"/>
      <c r="AL105" s="539">
        <v>0.31</v>
      </c>
      <c r="AM105" s="539"/>
      <c r="AN105" s="539">
        <v>0.18</v>
      </c>
      <c r="AO105" s="539"/>
      <c r="AP105" s="539">
        <v>0.06</v>
      </c>
      <c r="AQ105" s="539"/>
      <c r="AR105" s="539">
        <v>0</v>
      </c>
      <c r="AS105" s="539"/>
      <c r="AT105" s="539">
        <v>0</v>
      </c>
      <c r="AU105" s="539"/>
      <c r="AV105" s="539">
        <v>0</v>
      </c>
      <c r="AW105" s="539"/>
      <c r="AX105" s="539">
        <v>0</v>
      </c>
      <c r="AY105" s="539"/>
      <c r="AZ105" s="482">
        <f t="shared" si="64"/>
        <v>5.0599999999999996</v>
      </c>
      <c r="BA105" s="483"/>
      <c r="BB105" s="483"/>
      <c r="BC105" s="106"/>
      <c r="BD105" s="106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</row>
    <row r="106" spans="1:100" s="36" customFormat="1" ht="17.100000000000001" customHeight="1" x14ac:dyDescent="0.25">
      <c r="A106" s="106" t="s">
        <v>404</v>
      </c>
      <c r="B106" s="106"/>
      <c r="C106" s="106"/>
      <c r="D106" s="539">
        <v>0</v>
      </c>
      <c r="E106" s="539"/>
      <c r="F106" s="539">
        <v>0</v>
      </c>
      <c r="G106" s="539"/>
      <c r="H106" s="539">
        <v>0</v>
      </c>
      <c r="I106" s="539"/>
      <c r="J106" s="539">
        <v>0</v>
      </c>
      <c r="K106" s="539"/>
      <c r="L106" s="539">
        <v>0</v>
      </c>
      <c r="M106" s="539"/>
      <c r="N106" s="539">
        <v>0</v>
      </c>
      <c r="O106" s="539"/>
      <c r="P106" s="539">
        <v>0.02</v>
      </c>
      <c r="Q106" s="539"/>
      <c r="R106" s="539">
        <v>0.12</v>
      </c>
      <c r="S106" s="539"/>
      <c r="T106" s="539">
        <v>0.25</v>
      </c>
      <c r="U106" s="539"/>
      <c r="V106" s="539">
        <v>0.39</v>
      </c>
      <c r="W106" s="539"/>
      <c r="X106" s="539">
        <v>0.53</v>
      </c>
      <c r="Y106" s="539"/>
      <c r="Z106" s="539">
        <v>0.64</v>
      </c>
      <c r="AA106" s="539"/>
      <c r="AB106" s="539">
        <v>0.72</v>
      </c>
      <c r="AC106" s="539"/>
      <c r="AD106" s="539">
        <v>0.74</v>
      </c>
      <c r="AE106" s="539"/>
      <c r="AF106" s="539">
        <v>0.72</v>
      </c>
      <c r="AG106" s="539"/>
      <c r="AH106" s="539">
        <v>0.64</v>
      </c>
      <c r="AI106" s="539"/>
      <c r="AJ106" s="539">
        <v>0.53</v>
      </c>
      <c r="AK106" s="539"/>
      <c r="AL106" s="539">
        <v>0.39</v>
      </c>
      <c r="AM106" s="539"/>
      <c r="AN106" s="539">
        <v>0.25</v>
      </c>
      <c r="AO106" s="539"/>
      <c r="AP106" s="539">
        <v>0.12</v>
      </c>
      <c r="AQ106" s="539"/>
      <c r="AR106" s="539">
        <v>0.02</v>
      </c>
      <c r="AS106" s="539"/>
      <c r="AT106" s="539">
        <v>0</v>
      </c>
      <c r="AU106" s="539"/>
      <c r="AV106" s="539">
        <v>0</v>
      </c>
      <c r="AW106" s="539"/>
      <c r="AX106" s="539">
        <v>0</v>
      </c>
      <c r="AY106" s="539"/>
      <c r="AZ106" s="482">
        <f t="shared" si="64"/>
        <v>6.0799999999999992</v>
      </c>
      <c r="BA106" s="483"/>
      <c r="BB106" s="483"/>
      <c r="BC106" s="106"/>
      <c r="BD106" s="106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</row>
    <row r="107" spans="1:100" s="36" customFormat="1" ht="17.100000000000001" customHeight="1" x14ac:dyDescent="0.25">
      <c r="A107" s="106" t="s">
        <v>405</v>
      </c>
      <c r="B107" s="106"/>
      <c r="C107" s="106"/>
      <c r="D107" s="539">
        <v>0</v>
      </c>
      <c r="E107" s="539"/>
      <c r="F107" s="539">
        <v>0</v>
      </c>
      <c r="G107" s="539"/>
      <c r="H107" s="539">
        <v>0</v>
      </c>
      <c r="I107" s="539"/>
      <c r="J107" s="539">
        <v>0</v>
      </c>
      <c r="K107" s="539"/>
      <c r="L107" s="539">
        <v>0</v>
      </c>
      <c r="M107" s="539"/>
      <c r="N107" s="539">
        <v>0</v>
      </c>
      <c r="O107" s="539"/>
      <c r="P107" s="539">
        <v>0.04</v>
      </c>
      <c r="Q107" s="539"/>
      <c r="R107" s="539">
        <v>0.15</v>
      </c>
      <c r="S107" s="539"/>
      <c r="T107" s="539">
        <v>0.28000000000000003</v>
      </c>
      <c r="U107" s="539"/>
      <c r="V107" s="539">
        <v>0.41</v>
      </c>
      <c r="W107" s="539"/>
      <c r="X107" s="539">
        <v>0.54</v>
      </c>
      <c r="Y107" s="539"/>
      <c r="Z107" s="539">
        <v>0.65</v>
      </c>
      <c r="AA107" s="539"/>
      <c r="AB107" s="539">
        <v>0.72</v>
      </c>
      <c r="AC107" s="539"/>
      <c r="AD107" s="539">
        <v>0.75</v>
      </c>
      <c r="AE107" s="539"/>
      <c r="AF107" s="539">
        <v>0.72</v>
      </c>
      <c r="AG107" s="539"/>
      <c r="AH107" s="539">
        <v>0.65</v>
      </c>
      <c r="AI107" s="539"/>
      <c r="AJ107" s="539">
        <v>0.54</v>
      </c>
      <c r="AK107" s="539"/>
      <c r="AL107" s="539">
        <v>0.41</v>
      </c>
      <c r="AM107" s="539"/>
      <c r="AN107" s="539">
        <v>0.28000000000000003</v>
      </c>
      <c r="AO107" s="539"/>
      <c r="AP107" s="539">
        <v>0.15</v>
      </c>
      <c r="AQ107" s="539"/>
      <c r="AR107" s="539">
        <v>0.04</v>
      </c>
      <c r="AS107" s="539"/>
      <c r="AT107" s="539">
        <v>0</v>
      </c>
      <c r="AU107" s="539"/>
      <c r="AV107" s="539">
        <v>0</v>
      </c>
      <c r="AW107" s="539"/>
      <c r="AX107" s="539">
        <v>0</v>
      </c>
      <c r="AY107" s="539"/>
      <c r="AZ107" s="482">
        <f t="shared" si="64"/>
        <v>6.330000000000001</v>
      </c>
      <c r="BA107" s="483"/>
      <c r="BB107" s="483"/>
      <c r="BC107" s="106"/>
      <c r="BD107" s="106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</row>
    <row r="108" spans="1:100" s="36" customFormat="1" ht="17.100000000000001" customHeight="1" x14ac:dyDescent="0.25">
      <c r="A108" s="106" t="s">
        <v>406</v>
      </c>
      <c r="B108" s="106"/>
      <c r="C108" s="106"/>
      <c r="D108" s="539">
        <v>0</v>
      </c>
      <c r="E108" s="539"/>
      <c r="F108" s="539">
        <v>0</v>
      </c>
      <c r="G108" s="539"/>
      <c r="H108" s="539">
        <v>0</v>
      </c>
      <c r="I108" s="539"/>
      <c r="J108" s="539">
        <v>0</v>
      </c>
      <c r="K108" s="539"/>
      <c r="L108" s="539">
        <v>0</v>
      </c>
      <c r="M108" s="539"/>
      <c r="N108" s="539">
        <v>0</v>
      </c>
      <c r="O108" s="539"/>
      <c r="P108" s="539">
        <v>0.04</v>
      </c>
      <c r="Q108" s="539"/>
      <c r="R108" s="539">
        <v>0.16</v>
      </c>
      <c r="S108" s="539"/>
      <c r="T108" s="539">
        <v>0.3</v>
      </c>
      <c r="U108" s="539"/>
      <c r="V108" s="539">
        <v>0.45</v>
      </c>
      <c r="W108" s="539"/>
      <c r="X108" s="539">
        <v>0.6</v>
      </c>
      <c r="Y108" s="539"/>
      <c r="Z108" s="539">
        <v>0.72</v>
      </c>
      <c r="AA108" s="539"/>
      <c r="AB108" s="539">
        <v>0.8</v>
      </c>
      <c r="AC108" s="539"/>
      <c r="AD108" s="539">
        <v>0.83</v>
      </c>
      <c r="AE108" s="539"/>
      <c r="AF108" s="539">
        <v>0.8</v>
      </c>
      <c r="AG108" s="539"/>
      <c r="AH108" s="539">
        <v>0.72</v>
      </c>
      <c r="AI108" s="539"/>
      <c r="AJ108" s="539">
        <v>0.6</v>
      </c>
      <c r="AK108" s="539"/>
      <c r="AL108" s="539">
        <v>0.45</v>
      </c>
      <c r="AM108" s="539"/>
      <c r="AN108" s="539">
        <v>0.3</v>
      </c>
      <c r="AO108" s="539"/>
      <c r="AP108" s="539">
        <v>0.16</v>
      </c>
      <c r="AQ108" s="539"/>
      <c r="AR108" s="539">
        <v>0.04</v>
      </c>
      <c r="AS108" s="539"/>
      <c r="AT108" s="539">
        <v>0</v>
      </c>
      <c r="AU108" s="539"/>
      <c r="AV108" s="539">
        <v>0</v>
      </c>
      <c r="AW108" s="539"/>
      <c r="AX108" s="539">
        <v>0</v>
      </c>
      <c r="AY108" s="539"/>
      <c r="AZ108" s="482">
        <f t="shared" si="64"/>
        <v>6.9699999999999989</v>
      </c>
      <c r="BA108" s="483"/>
      <c r="BB108" s="483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</row>
    <row r="109" spans="1:100" s="36" customFormat="1" ht="17.100000000000001" customHeight="1" x14ac:dyDescent="0.25">
      <c r="A109" s="106" t="s">
        <v>407</v>
      </c>
      <c r="B109" s="106"/>
      <c r="C109" s="106"/>
      <c r="D109" s="539">
        <v>0</v>
      </c>
      <c r="E109" s="539"/>
      <c r="F109" s="539">
        <v>0</v>
      </c>
      <c r="G109" s="539"/>
      <c r="H109" s="539">
        <v>0</v>
      </c>
      <c r="I109" s="539"/>
      <c r="J109" s="539">
        <v>0</v>
      </c>
      <c r="K109" s="539"/>
      <c r="L109" s="539">
        <v>0</v>
      </c>
      <c r="M109" s="539"/>
      <c r="N109" s="539">
        <v>0</v>
      </c>
      <c r="O109" s="539"/>
      <c r="P109" s="539">
        <v>0</v>
      </c>
      <c r="Q109" s="539"/>
      <c r="R109" s="539">
        <v>0.1</v>
      </c>
      <c r="S109" s="539"/>
      <c r="T109" s="539">
        <v>0.24</v>
      </c>
      <c r="U109" s="539"/>
      <c r="V109" s="539">
        <v>0.4</v>
      </c>
      <c r="W109" s="539"/>
      <c r="X109" s="539">
        <v>0.56000000000000005</v>
      </c>
      <c r="Y109" s="539"/>
      <c r="Z109" s="539">
        <v>0.69</v>
      </c>
      <c r="AA109" s="539"/>
      <c r="AB109" s="539">
        <v>0.78</v>
      </c>
      <c r="AC109" s="539"/>
      <c r="AD109" s="539">
        <v>0.81</v>
      </c>
      <c r="AE109" s="539"/>
      <c r="AF109" s="539">
        <v>0.78</v>
      </c>
      <c r="AG109" s="539"/>
      <c r="AH109" s="539">
        <v>0.69</v>
      </c>
      <c r="AI109" s="539"/>
      <c r="AJ109" s="539">
        <v>0.56000000000000005</v>
      </c>
      <c r="AK109" s="539"/>
      <c r="AL109" s="539">
        <v>0.4</v>
      </c>
      <c r="AM109" s="539"/>
      <c r="AN109" s="539">
        <v>0.24</v>
      </c>
      <c r="AO109" s="539"/>
      <c r="AP109" s="539">
        <v>0.1</v>
      </c>
      <c r="AQ109" s="539"/>
      <c r="AR109" s="539">
        <v>0</v>
      </c>
      <c r="AS109" s="539"/>
      <c r="AT109" s="539">
        <v>0</v>
      </c>
      <c r="AU109" s="539"/>
      <c r="AV109" s="539">
        <v>0</v>
      </c>
      <c r="AW109" s="539"/>
      <c r="AX109" s="539">
        <v>0</v>
      </c>
      <c r="AY109" s="539"/>
      <c r="AZ109" s="482">
        <f t="shared" si="64"/>
        <v>6.3500000000000014</v>
      </c>
      <c r="BA109" s="483"/>
      <c r="BB109" s="483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</row>
    <row r="110" spans="1:100" s="36" customFormat="1" ht="17.100000000000001" customHeight="1" x14ac:dyDescent="0.25">
      <c r="A110" s="106" t="s">
        <v>408</v>
      </c>
      <c r="B110" s="106"/>
      <c r="C110" s="106"/>
      <c r="D110" s="539">
        <v>0</v>
      </c>
      <c r="E110" s="539"/>
      <c r="F110" s="539">
        <v>0</v>
      </c>
      <c r="G110" s="539"/>
      <c r="H110" s="539">
        <v>0</v>
      </c>
      <c r="I110" s="539"/>
      <c r="J110" s="539">
        <v>0</v>
      </c>
      <c r="K110" s="539"/>
      <c r="L110" s="539">
        <v>0</v>
      </c>
      <c r="M110" s="539"/>
      <c r="N110" s="539">
        <v>0</v>
      </c>
      <c r="O110" s="539"/>
      <c r="P110" s="539">
        <v>0</v>
      </c>
      <c r="Q110" s="539"/>
      <c r="R110" s="539">
        <v>0.02</v>
      </c>
      <c r="S110" s="539"/>
      <c r="T110" s="539">
        <v>0.14000000000000001</v>
      </c>
      <c r="U110" s="539"/>
      <c r="V110" s="539">
        <v>0.28999999999999998</v>
      </c>
      <c r="W110" s="539"/>
      <c r="X110" s="539">
        <v>0.44</v>
      </c>
      <c r="Y110" s="539"/>
      <c r="Z110" s="539">
        <v>0.56999999999999995</v>
      </c>
      <c r="AA110" s="539"/>
      <c r="AB110" s="539">
        <v>0.66</v>
      </c>
      <c r="AC110" s="539"/>
      <c r="AD110" s="539">
        <v>0.69</v>
      </c>
      <c r="AE110" s="539"/>
      <c r="AF110" s="539">
        <v>0.66</v>
      </c>
      <c r="AG110" s="539"/>
      <c r="AH110" s="539">
        <v>0.56999999999999995</v>
      </c>
      <c r="AI110" s="539"/>
      <c r="AJ110" s="539">
        <v>0.44</v>
      </c>
      <c r="AK110" s="539"/>
      <c r="AL110" s="539">
        <v>0.28999999999999998</v>
      </c>
      <c r="AM110" s="539"/>
      <c r="AN110" s="539">
        <v>0.14000000000000001</v>
      </c>
      <c r="AO110" s="539"/>
      <c r="AP110" s="539">
        <v>0.02</v>
      </c>
      <c r="AQ110" s="539"/>
      <c r="AR110" s="539">
        <v>0</v>
      </c>
      <c r="AS110" s="539"/>
      <c r="AT110" s="539">
        <v>0</v>
      </c>
      <c r="AU110" s="539"/>
      <c r="AV110" s="539">
        <v>0</v>
      </c>
      <c r="AW110" s="539"/>
      <c r="AX110" s="539">
        <v>0</v>
      </c>
      <c r="AY110" s="539"/>
      <c r="AZ110" s="482">
        <f t="shared" si="64"/>
        <v>4.93</v>
      </c>
      <c r="BA110" s="483"/>
      <c r="BB110" s="483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</row>
    <row r="111" spans="1:100" s="36" customFormat="1" ht="17.100000000000001" customHeight="1" x14ac:dyDescent="0.25">
      <c r="A111" s="106" t="s">
        <v>411</v>
      </c>
      <c r="B111" s="106"/>
      <c r="C111" s="106"/>
      <c r="D111" s="539">
        <v>0</v>
      </c>
      <c r="E111" s="539"/>
      <c r="F111" s="539">
        <v>0</v>
      </c>
      <c r="G111" s="539"/>
      <c r="H111" s="539">
        <v>0</v>
      </c>
      <c r="I111" s="539"/>
      <c r="J111" s="539">
        <v>0</v>
      </c>
      <c r="K111" s="539"/>
      <c r="L111" s="539">
        <v>0</v>
      </c>
      <c r="M111" s="539"/>
      <c r="N111" s="539">
        <v>0</v>
      </c>
      <c r="O111" s="539"/>
      <c r="P111" s="539">
        <v>0</v>
      </c>
      <c r="Q111" s="539"/>
      <c r="R111" s="539">
        <v>0</v>
      </c>
      <c r="S111" s="539"/>
      <c r="T111" s="539">
        <v>0.04</v>
      </c>
      <c r="U111" s="539"/>
      <c r="V111" s="539">
        <v>0.16</v>
      </c>
      <c r="W111" s="539"/>
      <c r="X111" s="539">
        <v>0.28000000000000003</v>
      </c>
      <c r="Y111" s="539"/>
      <c r="Z111" s="539">
        <v>0.39</v>
      </c>
      <c r="AA111" s="539"/>
      <c r="AB111" s="539">
        <v>0.47</v>
      </c>
      <c r="AC111" s="539"/>
      <c r="AD111" s="539">
        <v>0.5</v>
      </c>
      <c r="AE111" s="539"/>
      <c r="AF111" s="539">
        <v>0.47</v>
      </c>
      <c r="AG111" s="539"/>
      <c r="AH111" s="539">
        <v>0.38</v>
      </c>
      <c r="AI111" s="539"/>
      <c r="AJ111" s="539">
        <v>0.28000000000000003</v>
      </c>
      <c r="AK111" s="539"/>
      <c r="AL111" s="539">
        <v>0.16</v>
      </c>
      <c r="AM111" s="539"/>
      <c r="AN111" s="539">
        <v>0.04</v>
      </c>
      <c r="AO111" s="539"/>
      <c r="AP111" s="539">
        <v>0</v>
      </c>
      <c r="AQ111" s="539"/>
      <c r="AR111" s="539">
        <v>0</v>
      </c>
      <c r="AS111" s="539"/>
      <c r="AT111" s="539">
        <v>0</v>
      </c>
      <c r="AU111" s="539"/>
      <c r="AV111" s="539">
        <v>0</v>
      </c>
      <c r="AW111" s="539"/>
      <c r="AX111" s="539">
        <v>0</v>
      </c>
      <c r="AY111" s="539"/>
      <c r="AZ111" s="482">
        <f t="shared" si="64"/>
        <v>3.17</v>
      </c>
      <c r="BA111" s="483"/>
      <c r="BB111" s="483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</row>
    <row r="112" spans="1:100" s="36" customFormat="1" ht="17.100000000000001" customHeight="1" x14ac:dyDescent="0.25">
      <c r="A112" s="106" t="s">
        <v>409</v>
      </c>
      <c r="B112" s="106"/>
      <c r="C112" s="106"/>
      <c r="D112" s="539">
        <v>0</v>
      </c>
      <c r="E112" s="539"/>
      <c r="F112" s="539">
        <v>0</v>
      </c>
      <c r="G112" s="539"/>
      <c r="H112" s="539">
        <v>0</v>
      </c>
      <c r="I112" s="539"/>
      <c r="J112" s="539">
        <v>0</v>
      </c>
      <c r="K112" s="539"/>
      <c r="L112" s="539">
        <v>0</v>
      </c>
      <c r="M112" s="539"/>
      <c r="N112" s="539">
        <v>0</v>
      </c>
      <c r="O112" s="539"/>
      <c r="P112" s="539">
        <v>0</v>
      </c>
      <c r="Q112" s="539"/>
      <c r="R112" s="539">
        <v>0</v>
      </c>
      <c r="S112" s="539"/>
      <c r="T112" s="539">
        <v>7.0000000000000007E-2</v>
      </c>
      <c r="U112" s="539"/>
      <c r="V112" s="539">
        <v>0.16</v>
      </c>
      <c r="W112" s="539"/>
      <c r="X112" s="539">
        <v>0.25</v>
      </c>
      <c r="Y112" s="539"/>
      <c r="Z112" s="539">
        <v>0.31</v>
      </c>
      <c r="AA112" s="539"/>
      <c r="AB112" s="539">
        <v>0.33</v>
      </c>
      <c r="AC112" s="539"/>
      <c r="AD112" s="539">
        <v>0.31</v>
      </c>
      <c r="AE112" s="539"/>
      <c r="AF112" s="539">
        <v>0.25</v>
      </c>
      <c r="AG112" s="539"/>
      <c r="AH112" s="539">
        <v>0.16</v>
      </c>
      <c r="AI112" s="539"/>
      <c r="AJ112" s="539">
        <v>7.0000000000000007E-2</v>
      </c>
      <c r="AK112" s="539"/>
      <c r="AL112" s="539">
        <v>0</v>
      </c>
      <c r="AM112" s="539"/>
      <c r="AN112" s="539">
        <v>0</v>
      </c>
      <c r="AO112" s="539"/>
      <c r="AP112" s="539">
        <v>0</v>
      </c>
      <c r="AQ112" s="539"/>
      <c r="AR112" s="539">
        <v>0</v>
      </c>
      <c r="AS112" s="539"/>
      <c r="AT112" s="539">
        <v>0</v>
      </c>
      <c r="AU112" s="539"/>
      <c r="AV112" s="539">
        <v>0</v>
      </c>
      <c r="AW112" s="539"/>
      <c r="AX112" s="539">
        <v>0</v>
      </c>
      <c r="AY112" s="539"/>
      <c r="AZ112" s="482">
        <f t="shared" si="64"/>
        <v>1.9100000000000001</v>
      </c>
      <c r="BA112" s="483"/>
      <c r="BB112" s="483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</row>
    <row r="113" spans="1:105" s="36" customFormat="1" ht="17.100000000000001" customHeight="1" x14ac:dyDescent="0.25">
      <c r="A113" s="106" t="s">
        <v>410</v>
      </c>
      <c r="B113" s="106"/>
      <c r="C113" s="106"/>
      <c r="D113" s="539">
        <v>0</v>
      </c>
      <c r="E113" s="539"/>
      <c r="F113" s="539">
        <v>0</v>
      </c>
      <c r="G113" s="539"/>
      <c r="H113" s="539">
        <v>0</v>
      </c>
      <c r="I113" s="539"/>
      <c r="J113" s="539">
        <v>0</v>
      </c>
      <c r="K113" s="539"/>
      <c r="L113" s="539">
        <v>0</v>
      </c>
      <c r="M113" s="539"/>
      <c r="N113" s="539">
        <v>0</v>
      </c>
      <c r="O113" s="539"/>
      <c r="P113" s="539">
        <v>0</v>
      </c>
      <c r="Q113" s="539"/>
      <c r="R113" s="539">
        <v>0</v>
      </c>
      <c r="S113" s="539"/>
      <c r="T113" s="539">
        <v>0.03</v>
      </c>
      <c r="U113" s="539"/>
      <c r="V113" s="539">
        <v>0.11</v>
      </c>
      <c r="W113" s="539"/>
      <c r="X113" s="539">
        <v>0.18</v>
      </c>
      <c r="Y113" s="539"/>
      <c r="Z113" s="539">
        <v>0.23</v>
      </c>
      <c r="AA113" s="539"/>
      <c r="AB113" s="539">
        <v>0.25</v>
      </c>
      <c r="AC113" s="539"/>
      <c r="AD113" s="539">
        <v>0.23</v>
      </c>
      <c r="AE113" s="539"/>
      <c r="AF113" s="539">
        <v>0.18</v>
      </c>
      <c r="AG113" s="539"/>
      <c r="AH113" s="539">
        <v>0.11</v>
      </c>
      <c r="AI113" s="539"/>
      <c r="AJ113" s="539">
        <v>0.03</v>
      </c>
      <c r="AK113" s="539"/>
      <c r="AL113" s="539">
        <v>0</v>
      </c>
      <c r="AM113" s="539"/>
      <c r="AN113" s="539">
        <v>0</v>
      </c>
      <c r="AO113" s="539"/>
      <c r="AP113" s="539">
        <v>0</v>
      </c>
      <c r="AQ113" s="539"/>
      <c r="AR113" s="539">
        <v>0</v>
      </c>
      <c r="AS113" s="539"/>
      <c r="AT113" s="539">
        <v>0</v>
      </c>
      <c r="AU113" s="539"/>
      <c r="AV113" s="539">
        <v>0</v>
      </c>
      <c r="AW113" s="539"/>
      <c r="AX113" s="539">
        <v>0</v>
      </c>
      <c r="AY113" s="539"/>
      <c r="AZ113" s="482">
        <f t="shared" si="64"/>
        <v>1.35</v>
      </c>
      <c r="BA113" s="483"/>
      <c r="BB113" s="483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</row>
    <row r="114" spans="1:105" s="36" customFormat="1" ht="17.100000000000001" customHeight="1" x14ac:dyDescent="0.25">
      <c r="A114" s="2" t="s">
        <v>580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</row>
    <row r="115" spans="1:105" s="36" customFormat="1" ht="17.100000000000001" customHeight="1" x14ac:dyDescent="0.25">
      <c r="A115" s="2" t="s">
        <v>578</v>
      </c>
      <c r="B115" s="2"/>
      <c r="C115" s="2"/>
      <c r="D115" s="484">
        <v>4.1666666666666664E-2</v>
      </c>
      <c r="E115" s="483"/>
      <c r="F115" s="484">
        <v>8.3333333333333301E-2</v>
      </c>
      <c r="G115" s="483"/>
      <c r="H115" s="484">
        <v>0.125</v>
      </c>
      <c r="I115" s="483"/>
      <c r="J115" s="484">
        <v>0.16666666666666699</v>
      </c>
      <c r="K115" s="483"/>
      <c r="L115" s="484">
        <v>0.20833333333333301</v>
      </c>
      <c r="M115" s="483"/>
      <c r="N115" s="484">
        <v>0.25</v>
      </c>
      <c r="O115" s="483"/>
      <c r="P115" s="484">
        <v>0.29166666666666702</v>
      </c>
      <c r="Q115" s="483"/>
      <c r="R115" s="484">
        <v>0.33333333333333298</v>
      </c>
      <c r="S115" s="483"/>
      <c r="T115" s="484">
        <v>0.375</v>
      </c>
      <c r="U115" s="483"/>
      <c r="V115" s="484">
        <v>0.41666666666666602</v>
      </c>
      <c r="W115" s="483"/>
      <c r="X115" s="484">
        <v>0.45833333333333298</v>
      </c>
      <c r="Y115" s="483"/>
      <c r="Z115" s="484">
        <v>0.5</v>
      </c>
      <c r="AA115" s="483"/>
      <c r="AB115" s="484">
        <v>0.54166666666666596</v>
      </c>
      <c r="AC115" s="483"/>
      <c r="AD115" s="484">
        <v>0.58333333333333304</v>
      </c>
      <c r="AE115" s="483"/>
      <c r="AF115" s="484">
        <v>0.625</v>
      </c>
      <c r="AG115" s="483"/>
      <c r="AH115" s="484">
        <v>0.66666666666666596</v>
      </c>
      <c r="AI115" s="483"/>
      <c r="AJ115" s="484">
        <v>0.70833333333333304</v>
      </c>
      <c r="AK115" s="483"/>
      <c r="AL115" s="484">
        <v>0.75</v>
      </c>
      <c r="AM115" s="483"/>
      <c r="AN115" s="484">
        <v>0.79166666666666596</v>
      </c>
      <c r="AO115" s="483"/>
      <c r="AP115" s="484">
        <v>0.83333333333333304</v>
      </c>
      <c r="AQ115" s="483"/>
      <c r="AR115" s="484">
        <v>0.875</v>
      </c>
      <c r="AS115" s="483"/>
      <c r="AT115" s="484">
        <v>0.91666666666666596</v>
      </c>
      <c r="AU115" s="483"/>
      <c r="AV115" s="484">
        <v>0.95833333333333304</v>
      </c>
      <c r="AW115" s="483"/>
      <c r="AX115" s="484">
        <v>0.999999999999999</v>
      </c>
      <c r="AY115" s="483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</row>
    <row r="116" spans="1:105" s="36" customFormat="1" ht="17.100000000000001" customHeight="1" x14ac:dyDescent="0.25">
      <c r="A116" s="2" t="s">
        <v>400</v>
      </c>
      <c r="B116" s="2"/>
      <c r="C116" s="2"/>
      <c r="D116" s="539">
        <v>0</v>
      </c>
      <c r="E116" s="539"/>
      <c r="F116" s="539">
        <v>0</v>
      </c>
      <c r="G116" s="539"/>
      <c r="H116" s="539">
        <v>0</v>
      </c>
      <c r="I116" s="539"/>
      <c r="J116" s="539">
        <v>0</v>
      </c>
      <c r="K116" s="539"/>
      <c r="L116" s="539">
        <v>0</v>
      </c>
      <c r="M116" s="539"/>
      <c r="N116" s="539">
        <v>0</v>
      </c>
      <c r="O116" s="539"/>
      <c r="P116" s="539">
        <v>0</v>
      </c>
      <c r="Q116" s="539"/>
      <c r="R116" s="539">
        <v>0</v>
      </c>
      <c r="S116" s="539"/>
      <c r="T116" s="539">
        <v>0.06</v>
      </c>
      <c r="U116" s="539"/>
      <c r="V116" s="539">
        <v>0.15</v>
      </c>
      <c r="W116" s="539"/>
      <c r="X116" s="539">
        <v>0.23</v>
      </c>
      <c r="Y116" s="539"/>
      <c r="Z116" s="539">
        <v>0.28999999999999998</v>
      </c>
      <c r="AA116" s="539"/>
      <c r="AB116" s="539">
        <v>0.31</v>
      </c>
      <c r="AC116" s="539"/>
      <c r="AD116" s="539">
        <v>0.28999999999999998</v>
      </c>
      <c r="AE116" s="539"/>
      <c r="AF116" s="539">
        <v>0.23</v>
      </c>
      <c r="AG116" s="539"/>
      <c r="AH116" s="539">
        <v>0.15</v>
      </c>
      <c r="AI116" s="539"/>
      <c r="AJ116" s="539">
        <v>0.06</v>
      </c>
      <c r="AK116" s="539"/>
      <c r="AL116" s="539">
        <v>0</v>
      </c>
      <c r="AM116" s="539"/>
      <c r="AN116" s="539">
        <v>0</v>
      </c>
      <c r="AO116" s="539"/>
      <c r="AP116" s="539">
        <v>0</v>
      </c>
      <c r="AQ116" s="539"/>
      <c r="AR116" s="539">
        <v>0</v>
      </c>
      <c r="AS116" s="539"/>
      <c r="AT116" s="539">
        <v>0</v>
      </c>
      <c r="AU116" s="539"/>
      <c r="AV116" s="539">
        <v>0</v>
      </c>
      <c r="AW116" s="539"/>
      <c r="AX116" s="539">
        <v>0</v>
      </c>
      <c r="AY116" s="539"/>
      <c r="AZ116" s="482">
        <f>SUM(D116:AY116)</f>
        <v>1.77</v>
      </c>
      <c r="BA116" s="483"/>
      <c r="BB116" s="483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</row>
    <row r="117" spans="1:105" s="36" customFormat="1" ht="17.100000000000001" customHeight="1" x14ac:dyDescent="0.25">
      <c r="A117" s="2" t="s">
        <v>401</v>
      </c>
      <c r="B117" s="2"/>
      <c r="C117" s="2"/>
      <c r="D117" s="539">
        <v>0</v>
      </c>
      <c r="E117" s="539"/>
      <c r="F117" s="539">
        <v>0</v>
      </c>
      <c r="G117" s="539"/>
      <c r="H117" s="539">
        <v>0</v>
      </c>
      <c r="I117" s="539"/>
      <c r="J117" s="539">
        <v>0</v>
      </c>
      <c r="K117" s="539"/>
      <c r="L117" s="539">
        <v>0</v>
      </c>
      <c r="M117" s="539"/>
      <c r="N117" s="539">
        <v>0</v>
      </c>
      <c r="O117" s="539"/>
      <c r="P117" s="539">
        <v>0</v>
      </c>
      <c r="Q117" s="539"/>
      <c r="R117" s="539">
        <v>0.02</v>
      </c>
      <c r="S117" s="539"/>
      <c r="T117" s="539">
        <v>0.13</v>
      </c>
      <c r="U117" s="539"/>
      <c r="V117" s="539">
        <v>0.24</v>
      </c>
      <c r="W117" s="539"/>
      <c r="X117" s="539">
        <v>0.34</v>
      </c>
      <c r="Y117" s="539"/>
      <c r="Z117" s="539">
        <v>0.41</v>
      </c>
      <c r="AA117" s="539"/>
      <c r="AB117" s="539">
        <v>0.44</v>
      </c>
      <c r="AC117" s="539"/>
      <c r="AD117" s="539">
        <v>0.41</v>
      </c>
      <c r="AE117" s="539"/>
      <c r="AF117" s="539">
        <v>0.34</v>
      </c>
      <c r="AG117" s="539"/>
      <c r="AH117" s="539">
        <v>0.24</v>
      </c>
      <c r="AI117" s="539"/>
      <c r="AJ117" s="539">
        <v>0.13</v>
      </c>
      <c r="AK117" s="539"/>
      <c r="AL117" s="539">
        <v>0.02</v>
      </c>
      <c r="AM117" s="539"/>
      <c r="AN117" s="539">
        <v>0</v>
      </c>
      <c r="AO117" s="539"/>
      <c r="AP117" s="539">
        <v>0</v>
      </c>
      <c r="AQ117" s="539"/>
      <c r="AR117" s="539">
        <v>0</v>
      </c>
      <c r="AS117" s="539"/>
      <c r="AT117" s="539">
        <v>0</v>
      </c>
      <c r="AU117" s="539"/>
      <c r="AV117" s="539">
        <v>0</v>
      </c>
      <c r="AW117" s="539"/>
      <c r="AX117" s="539">
        <v>0</v>
      </c>
      <c r="AY117" s="539"/>
      <c r="AZ117" s="482">
        <f t="shared" ref="AZ117:AZ127" si="65">SUM(D117:AY117)</f>
        <v>2.7199999999999993</v>
      </c>
      <c r="BA117" s="483"/>
      <c r="BB117" s="483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</row>
    <row r="118" spans="1:105" s="36" customFormat="1" ht="17.100000000000001" customHeight="1" x14ac:dyDescent="0.25">
      <c r="A118" s="2" t="s">
        <v>402</v>
      </c>
      <c r="B118" s="2"/>
      <c r="C118" s="2"/>
      <c r="D118" s="539">
        <v>0</v>
      </c>
      <c r="E118" s="539"/>
      <c r="F118" s="539">
        <v>0</v>
      </c>
      <c r="G118" s="539"/>
      <c r="H118" s="539">
        <v>0</v>
      </c>
      <c r="I118" s="539"/>
      <c r="J118" s="539">
        <v>0</v>
      </c>
      <c r="K118" s="539"/>
      <c r="L118" s="539">
        <v>0</v>
      </c>
      <c r="M118" s="539"/>
      <c r="N118" s="539">
        <v>0</v>
      </c>
      <c r="O118" s="539"/>
      <c r="P118" s="539">
        <v>0</v>
      </c>
      <c r="Q118" s="539"/>
      <c r="R118" s="539">
        <v>0.1</v>
      </c>
      <c r="S118" s="539"/>
      <c r="T118" s="539">
        <v>0.23</v>
      </c>
      <c r="U118" s="539"/>
      <c r="V118" s="539">
        <v>0.36</v>
      </c>
      <c r="W118" s="539"/>
      <c r="X118" s="539">
        <v>0.48</v>
      </c>
      <c r="Y118" s="539"/>
      <c r="Z118" s="539">
        <v>0.56000000000000005</v>
      </c>
      <c r="AA118" s="539"/>
      <c r="AB118" s="539">
        <v>0.59</v>
      </c>
      <c r="AC118" s="539"/>
      <c r="AD118" s="539">
        <v>0.56000000000000005</v>
      </c>
      <c r="AE118" s="539"/>
      <c r="AF118" s="539">
        <v>0.48</v>
      </c>
      <c r="AG118" s="539"/>
      <c r="AH118" s="539">
        <v>0.36</v>
      </c>
      <c r="AI118" s="539"/>
      <c r="AJ118" s="539">
        <v>0.23</v>
      </c>
      <c r="AK118" s="539"/>
      <c r="AL118" s="539">
        <v>0.1</v>
      </c>
      <c r="AM118" s="539"/>
      <c r="AN118" s="539">
        <v>0</v>
      </c>
      <c r="AO118" s="539"/>
      <c r="AP118" s="539">
        <v>0</v>
      </c>
      <c r="AQ118" s="539"/>
      <c r="AR118" s="539">
        <v>0</v>
      </c>
      <c r="AS118" s="539"/>
      <c r="AT118" s="539">
        <v>0</v>
      </c>
      <c r="AU118" s="539"/>
      <c r="AV118" s="539">
        <v>0</v>
      </c>
      <c r="AW118" s="539"/>
      <c r="AX118" s="539">
        <v>0</v>
      </c>
      <c r="AY118" s="539"/>
      <c r="AZ118" s="482">
        <f t="shared" si="65"/>
        <v>4.05</v>
      </c>
      <c r="BA118" s="483"/>
      <c r="BB118" s="483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</row>
    <row r="119" spans="1:105" s="36" customFormat="1" ht="17.100000000000001" customHeight="1" x14ac:dyDescent="0.25">
      <c r="A119" s="106" t="s">
        <v>403</v>
      </c>
      <c r="B119" s="106"/>
      <c r="C119" s="106"/>
      <c r="D119" s="539">
        <v>0</v>
      </c>
      <c r="E119" s="539"/>
      <c r="F119" s="539">
        <v>0</v>
      </c>
      <c r="G119" s="539"/>
      <c r="H119" s="539">
        <v>0</v>
      </c>
      <c r="I119" s="539"/>
      <c r="J119" s="539">
        <v>0</v>
      </c>
      <c r="K119" s="539"/>
      <c r="L119" s="539">
        <v>0</v>
      </c>
      <c r="M119" s="539"/>
      <c r="N119" s="539">
        <v>0</v>
      </c>
      <c r="O119" s="539"/>
      <c r="P119" s="539">
        <v>0</v>
      </c>
      <c r="Q119" s="539"/>
      <c r="R119" s="539">
        <v>0.06</v>
      </c>
      <c r="S119" s="539"/>
      <c r="T119" s="539">
        <v>0.2</v>
      </c>
      <c r="U119" s="539"/>
      <c r="V119" s="539">
        <v>0.35</v>
      </c>
      <c r="W119" s="539"/>
      <c r="X119" s="539">
        <v>0.5</v>
      </c>
      <c r="Y119" s="539"/>
      <c r="Z119" s="539">
        <v>0.62</v>
      </c>
      <c r="AA119" s="539"/>
      <c r="AB119" s="539">
        <v>0.71</v>
      </c>
      <c r="AC119" s="539"/>
      <c r="AD119" s="539">
        <v>0.74</v>
      </c>
      <c r="AE119" s="539"/>
      <c r="AF119" s="539">
        <v>0.71</v>
      </c>
      <c r="AG119" s="539"/>
      <c r="AH119" s="539">
        <v>0.62</v>
      </c>
      <c r="AI119" s="539"/>
      <c r="AJ119" s="539">
        <v>0.5</v>
      </c>
      <c r="AK119" s="539"/>
      <c r="AL119" s="539">
        <v>0.35</v>
      </c>
      <c r="AM119" s="539"/>
      <c r="AN119" s="539">
        <v>0.2</v>
      </c>
      <c r="AO119" s="539"/>
      <c r="AP119" s="539">
        <v>0.06</v>
      </c>
      <c r="AQ119" s="539"/>
      <c r="AR119" s="539">
        <v>0</v>
      </c>
      <c r="AS119" s="539"/>
      <c r="AT119" s="539">
        <v>0</v>
      </c>
      <c r="AU119" s="539"/>
      <c r="AV119" s="539">
        <v>0</v>
      </c>
      <c r="AW119" s="539"/>
      <c r="AX119" s="539">
        <v>0</v>
      </c>
      <c r="AY119" s="539"/>
      <c r="AZ119" s="482">
        <f t="shared" si="65"/>
        <v>5.6199999999999992</v>
      </c>
      <c r="BA119" s="483"/>
      <c r="BB119" s="483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</row>
    <row r="120" spans="1:105" s="36" customFormat="1" ht="17.100000000000001" customHeight="1" x14ac:dyDescent="0.25">
      <c r="A120" s="106" t="s">
        <v>404</v>
      </c>
      <c r="B120" s="106"/>
      <c r="C120" s="106"/>
      <c r="D120" s="539">
        <v>0</v>
      </c>
      <c r="E120" s="539"/>
      <c r="F120" s="539">
        <v>0</v>
      </c>
      <c r="G120" s="539"/>
      <c r="H120" s="539">
        <v>0</v>
      </c>
      <c r="I120" s="539"/>
      <c r="J120" s="539">
        <v>0</v>
      </c>
      <c r="K120" s="539"/>
      <c r="L120" s="539">
        <v>0</v>
      </c>
      <c r="M120" s="539"/>
      <c r="N120" s="539">
        <v>0</v>
      </c>
      <c r="O120" s="539"/>
      <c r="P120" s="539">
        <v>0.01</v>
      </c>
      <c r="Q120" s="539"/>
      <c r="R120" s="539">
        <v>0.12</v>
      </c>
      <c r="S120" s="539"/>
      <c r="T120" s="539">
        <v>0.25</v>
      </c>
      <c r="U120" s="539"/>
      <c r="V120" s="539">
        <v>0.39</v>
      </c>
      <c r="W120" s="539"/>
      <c r="X120" s="539">
        <v>0.53</v>
      </c>
      <c r="Y120" s="539"/>
      <c r="Z120" s="539">
        <v>0.65</v>
      </c>
      <c r="AA120" s="539"/>
      <c r="AB120" s="539">
        <v>0.73</v>
      </c>
      <c r="AC120" s="539"/>
      <c r="AD120" s="539">
        <v>0.75</v>
      </c>
      <c r="AE120" s="539"/>
      <c r="AF120" s="539">
        <v>0.73</v>
      </c>
      <c r="AG120" s="539"/>
      <c r="AH120" s="539">
        <v>0.65</v>
      </c>
      <c r="AI120" s="539"/>
      <c r="AJ120" s="539">
        <v>0.53</v>
      </c>
      <c r="AK120" s="539"/>
      <c r="AL120" s="539">
        <v>0.39</v>
      </c>
      <c r="AM120" s="539"/>
      <c r="AN120" s="539">
        <v>0.25</v>
      </c>
      <c r="AO120" s="539"/>
      <c r="AP120" s="539">
        <v>0.12</v>
      </c>
      <c r="AQ120" s="539"/>
      <c r="AR120" s="539">
        <v>0.01</v>
      </c>
      <c r="AS120" s="539"/>
      <c r="AT120" s="539">
        <v>0</v>
      </c>
      <c r="AU120" s="539"/>
      <c r="AV120" s="539">
        <v>0</v>
      </c>
      <c r="AW120" s="539"/>
      <c r="AX120" s="539">
        <v>0</v>
      </c>
      <c r="AY120" s="539"/>
      <c r="AZ120" s="482">
        <f t="shared" si="65"/>
        <v>6.11</v>
      </c>
      <c r="BA120" s="483"/>
      <c r="BB120" s="483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</row>
    <row r="121" spans="1:105" s="36" customFormat="1" ht="17.100000000000001" customHeight="1" x14ac:dyDescent="0.25">
      <c r="A121" s="106" t="s">
        <v>405</v>
      </c>
      <c r="B121" s="106"/>
      <c r="C121" s="106"/>
      <c r="D121" s="539">
        <v>0</v>
      </c>
      <c r="E121" s="539"/>
      <c r="F121" s="539">
        <v>0</v>
      </c>
      <c r="G121" s="539"/>
      <c r="H121" s="539">
        <v>0</v>
      </c>
      <c r="I121" s="539"/>
      <c r="J121" s="539">
        <v>0</v>
      </c>
      <c r="K121" s="539"/>
      <c r="L121" s="539">
        <v>0</v>
      </c>
      <c r="M121" s="539"/>
      <c r="N121" s="539">
        <v>0</v>
      </c>
      <c r="O121" s="539"/>
      <c r="P121" s="539">
        <v>0.04</v>
      </c>
      <c r="Q121" s="539"/>
      <c r="R121" s="539">
        <v>0.16</v>
      </c>
      <c r="S121" s="539"/>
      <c r="T121" s="539">
        <v>0.31</v>
      </c>
      <c r="U121" s="539"/>
      <c r="V121" s="539">
        <v>0.46</v>
      </c>
      <c r="W121" s="539"/>
      <c r="X121" s="539">
        <v>0.61</v>
      </c>
      <c r="Y121" s="539"/>
      <c r="Z121" s="539">
        <v>0.74</v>
      </c>
      <c r="AA121" s="539"/>
      <c r="AB121" s="539">
        <v>0.82</v>
      </c>
      <c r="AC121" s="539"/>
      <c r="AD121" s="539">
        <v>0.85</v>
      </c>
      <c r="AE121" s="539"/>
      <c r="AF121" s="539">
        <v>0.82</v>
      </c>
      <c r="AG121" s="539"/>
      <c r="AH121" s="539">
        <v>0.74</v>
      </c>
      <c r="AI121" s="539"/>
      <c r="AJ121" s="539">
        <v>0.61</v>
      </c>
      <c r="AK121" s="539"/>
      <c r="AL121" s="539">
        <v>0.46</v>
      </c>
      <c r="AM121" s="539"/>
      <c r="AN121" s="539">
        <v>0.31</v>
      </c>
      <c r="AO121" s="539"/>
      <c r="AP121" s="539">
        <v>0.16</v>
      </c>
      <c r="AQ121" s="539"/>
      <c r="AR121" s="539">
        <v>0.04</v>
      </c>
      <c r="AS121" s="539"/>
      <c r="AT121" s="539">
        <v>0</v>
      </c>
      <c r="AU121" s="539"/>
      <c r="AV121" s="539">
        <v>0</v>
      </c>
      <c r="AW121" s="539"/>
      <c r="AX121" s="539">
        <v>0</v>
      </c>
      <c r="AY121" s="539"/>
      <c r="AZ121" s="482">
        <f t="shared" si="65"/>
        <v>7.1300000000000008</v>
      </c>
      <c r="BA121" s="483"/>
      <c r="BB121" s="483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</row>
    <row r="122" spans="1:105" s="36" customFormat="1" ht="17.100000000000001" customHeight="1" x14ac:dyDescent="0.25">
      <c r="A122" s="106" t="s">
        <v>406</v>
      </c>
      <c r="B122" s="106"/>
      <c r="C122" s="106"/>
      <c r="D122" s="539">
        <v>0</v>
      </c>
      <c r="E122" s="539"/>
      <c r="F122" s="539">
        <v>0</v>
      </c>
      <c r="G122" s="539"/>
      <c r="H122" s="539">
        <v>0</v>
      </c>
      <c r="I122" s="539"/>
      <c r="J122" s="539">
        <v>0</v>
      </c>
      <c r="K122" s="539"/>
      <c r="L122" s="539">
        <v>0</v>
      </c>
      <c r="M122" s="539"/>
      <c r="N122" s="539">
        <v>0</v>
      </c>
      <c r="O122" s="539"/>
      <c r="P122" s="539">
        <v>0.03</v>
      </c>
      <c r="Q122" s="539"/>
      <c r="R122" s="539">
        <v>0.17</v>
      </c>
      <c r="S122" s="539"/>
      <c r="T122" s="539">
        <v>0.33</v>
      </c>
      <c r="U122" s="539"/>
      <c r="V122" s="539">
        <v>0.51</v>
      </c>
      <c r="W122" s="539"/>
      <c r="X122" s="539">
        <v>0.69</v>
      </c>
      <c r="Y122" s="539"/>
      <c r="Z122" s="539">
        <v>0.83</v>
      </c>
      <c r="AA122" s="539"/>
      <c r="AB122" s="539">
        <v>0.93</v>
      </c>
      <c r="AC122" s="539"/>
      <c r="AD122" s="539">
        <v>0.96</v>
      </c>
      <c r="AE122" s="539"/>
      <c r="AF122" s="539">
        <v>0.93</v>
      </c>
      <c r="AG122" s="539"/>
      <c r="AH122" s="539">
        <v>0.83</v>
      </c>
      <c r="AI122" s="539"/>
      <c r="AJ122" s="539">
        <v>0.69</v>
      </c>
      <c r="AK122" s="539"/>
      <c r="AL122" s="539">
        <v>0.51</v>
      </c>
      <c r="AM122" s="539"/>
      <c r="AN122" s="539">
        <v>0.33</v>
      </c>
      <c r="AO122" s="539"/>
      <c r="AP122" s="539">
        <v>0.17</v>
      </c>
      <c r="AQ122" s="539"/>
      <c r="AR122" s="539">
        <v>0.03</v>
      </c>
      <c r="AS122" s="539"/>
      <c r="AT122" s="539">
        <v>0</v>
      </c>
      <c r="AU122" s="539"/>
      <c r="AV122" s="539">
        <v>0</v>
      </c>
      <c r="AW122" s="539"/>
      <c r="AX122" s="539">
        <v>0</v>
      </c>
      <c r="AY122" s="539"/>
      <c r="AZ122" s="482">
        <f t="shared" si="65"/>
        <v>7.94</v>
      </c>
      <c r="BA122" s="483"/>
      <c r="BB122" s="483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</row>
    <row r="123" spans="1:105" s="36" customFormat="1" ht="17.100000000000001" customHeight="1" x14ac:dyDescent="0.25">
      <c r="A123" s="106" t="s">
        <v>407</v>
      </c>
      <c r="B123" s="106"/>
      <c r="C123" s="106"/>
      <c r="D123" s="539">
        <v>0</v>
      </c>
      <c r="E123" s="539"/>
      <c r="F123" s="539">
        <v>0</v>
      </c>
      <c r="G123" s="539"/>
      <c r="H123" s="539">
        <v>0</v>
      </c>
      <c r="I123" s="539"/>
      <c r="J123" s="539">
        <v>0</v>
      </c>
      <c r="K123" s="539"/>
      <c r="L123" s="539">
        <v>0</v>
      </c>
      <c r="M123" s="539"/>
      <c r="N123" s="539">
        <v>0</v>
      </c>
      <c r="O123" s="539"/>
      <c r="P123" s="539">
        <v>0</v>
      </c>
      <c r="Q123" s="539"/>
      <c r="R123" s="539">
        <v>0.11</v>
      </c>
      <c r="S123" s="539"/>
      <c r="T123" s="539">
        <v>0.27</v>
      </c>
      <c r="U123" s="539"/>
      <c r="V123" s="539">
        <v>0.45</v>
      </c>
      <c r="W123" s="539"/>
      <c r="X123" s="539">
        <v>0.63</v>
      </c>
      <c r="Y123" s="539"/>
      <c r="Z123" s="539">
        <v>0.78</v>
      </c>
      <c r="AA123" s="539"/>
      <c r="AB123" s="539">
        <v>0.88</v>
      </c>
      <c r="AC123" s="539"/>
      <c r="AD123" s="539">
        <v>0.91</v>
      </c>
      <c r="AE123" s="539"/>
      <c r="AF123" s="539">
        <v>0.88</v>
      </c>
      <c r="AG123" s="539"/>
      <c r="AH123" s="539">
        <v>0.78</v>
      </c>
      <c r="AI123" s="539"/>
      <c r="AJ123" s="539">
        <v>0.63</v>
      </c>
      <c r="AK123" s="539"/>
      <c r="AL123" s="539">
        <v>0.45</v>
      </c>
      <c r="AM123" s="539"/>
      <c r="AN123" s="539">
        <v>0.27</v>
      </c>
      <c r="AO123" s="539"/>
      <c r="AP123" s="539">
        <v>0.11</v>
      </c>
      <c r="AQ123" s="539"/>
      <c r="AR123" s="539">
        <v>0</v>
      </c>
      <c r="AS123" s="539"/>
      <c r="AT123" s="539">
        <v>0</v>
      </c>
      <c r="AU123" s="539"/>
      <c r="AV123" s="539">
        <v>0</v>
      </c>
      <c r="AW123" s="539"/>
      <c r="AX123" s="539">
        <v>0</v>
      </c>
      <c r="AY123" s="539"/>
      <c r="AZ123" s="482">
        <f t="shared" si="65"/>
        <v>7.1500000000000012</v>
      </c>
      <c r="BA123" s="483"/>
      <c r="BB123" s="483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</row>
    <row r="124" spans="1:105" s="36" customFormat="1" ht="17.100000000000001" customHeight="1" x14ac:dyDescent="0.25">
      <c r="A124" s="106" t="s">
        <v>408</v>
      </c>
      <c r="B124" s="106"/>
      <c r="C124" s="106"/>
      <c r="D124" s="539">
        <v>0</v>
      </c>
      <c r="E124" s="539"/>
      <c r="F124" s="539">
        <v>0</v>
      </c>
      <c r="G124" s="539"/>
      <c r="H124" s="539">
        <v>0</v>
      </c>
      <c r="I124" s="539"/>
      <c r="J124" s="539">
        <v>0</v>
      </c>
      <c r="K124" s="539"/>
      <c r="L124" s="539">
        <v>0</v>
      </c>
      <c r="M124" s="539"/>
      <c r="N124" s="539">
        <v>0</v>
      </c>
      <c r="O124" s="539"/>
      <c r="P124" s="539">
        <v>0</v>
      </c>
      <c r="Q124" s="539"/>
      <c r="R124" s="539">
        <v>0.02</v>
      </c>
      <c r="S124" s="539"/>
      <c r="T124" s="539">
        <v>0.154</v>
      </c>
      <c r="U124" s="539"/>
      <c r="V124" s="539">
        <v>0.31</v>
      </c>
      <c r="W124" s="539"/>
      <c r="X124" s="539">
        <v>0.47</v>
      </c>
      <c r="Y124" s="539"/>
      <c r="Z124" s="539">
        <v>0.61</v>
      </c>
      <c r="AA124" s="539"/>
      <c r="AB124" s="539">
        <v>0.7</v>
      </c>
      <c r="AC124" s="539"/>
      <c r="AD124" s="539">
        <v>0.73</v>
      </c>
      <c r="AE124" s="539"/>
      <c r="AF124" s="539">
        <v>0.7</v>
      </c>
      <c r="AG124" s="539"/>
      <c r="AH124" s="539">
        <v>0.61</v>
      </c>
      <c r="AI124" s="539"/>
      <c r="AJ124" s="539">
        <v>0.47</v>
      </c>
      <c r="AK124" s="539"/>
      <c r="AL124" s="539">
        <v>0.31</v>
      </c>
      <c r="AM124" s="539"/>
      <c r="AN124" s="539">
        <v>0.154</v>
      </c>
      <c r="AO124" s="539"/>
      <c r="AP124" s="539">
        <v>0.02</v>
      </c>
      <c r="AQ124" s="539"/>
      <c r="AR124" s="539">
        <v>0</v>
      </c>
      <c r="AS124" s="539"/>
      <c r="AT124" s="539">
        <v>0</v>
      </c>
      <c r="AU124" s="539"/>
      <c r="AV124" s="539">
        <v>0</v>
      </c>
      <c r="AW124" s="539"/>
      <c r="AX124" s="539">
        <v>0</v>
      </c>
      <c r="AY124" s="539"/>
      <c r="AZ124" s="482">
        <f t="shared" si="65"/>
        <v>5.2579999999999991</v>
      </c>
      <c r="BA124" s="483"/>
      <c r="BB124" s="483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</row>
    <row r="125" spans="1:105" s="36" customFormat="1" ht="17.100000000000001" customHeight="1" x14ac:dyDescent="0.25">
      <c r="A125" s="106" t="s">
        <v>411</v>
      </c>
      <c r="B125" s="106"/>
      <c r="C125" s="106"/>
      <c r="D125" s="539">
        <v>0</v>
      </c>
      <c r="E125" s="539"/>
      <c r="F125" s="539">
        <v>0</v>
      </c>
      <c r="G125" s="539"/>
      <c r="H125" s="539">
        <v>0</v>
      </c>
      <c r="I125" s="539"/>
      <c r="J125" s="539">
        <v>0</v>
      </c>
      <c r="K125" s="539"/>
      <c r="L125" s="539">
        <v>0</v>
      </c>
      <c r="M125" s="539"/>
      <c r="N125" s="539">
        <v>0</v>
      </c>
      <c r="O125" s="539"/>
      <c r="P125" s="539">
        <v>0</v>
      </c>
      <c r="Q125" s="539"/>
      <c r="R125" s="539">
        <v>0</v>
      </c>
      <c r="S125" s="539"/>
      <c r="T125" s="539">
        <v>0.05</v>
      </c>
      <c r="U125" s="539"/>
      <c r="V125" s="539">
        <v>0.17</v>
      </c>
      <c r="W125" s="539"/>
      <c r="X125" s="539">
        <v>0.31</v>
      </c>
      <c r="Y125" s="539"/>
      <c r="Z125" s="539">
        <v>0.42</v>
      </c>
      <c r="AA125" s="539"/>
      <c r="AB125" s="539">
        <v>0.5</v>
      </c>
      <c r="AC125" s="539"/>
      <c r="AD125" s="539">
        <v>0.53</v>
      </c>
      <c r="AE125" s="539"/>
      <c r="AF125" s="539">
        <v>0.5</v>
      </c>
      <c r="AG125" s="539"/>
      <c r="AH125" s="539">
        <v>0.42</v>
      </c>
      <c r="AI125" s="539"/>
      <c r="AJ125" s="539">
        <v>0.31</v>
      </c>
      <c r="AK125" s="539"/>
      <c r="AL125" s="539">
        <v>0.17</v>
      </c>
      <c r="AM125" s="539"/>
      <c r="AN125" s="539">
        <v>0.05</v>
      </c>
      <c r="AO125" s="539"/>
      <c r="AP125" s="539">
        <v>0</v>
      </c>
      <c r="AQ125" s="539"/>
      <c r="AR125" s="539">
        <v>0</v>
      </c>
      <c r="AS125" s="539"/>
      <c r="AT125" s="539">
        <v>0</v>
      </c>
      <c r="AU125" s="539"/>
      <c r="AV125" s="539">
        <v>0</v>
      </c>
      <c r="AW125" s="539"/>
      <c r="AX125" s="539">
        <v>0</v>
      </c>
      <c r="AY125" s="539"/>
      <c r="AZ125" s="482">
        <f t="shared" si="65"/>
        <v>3.4299999999999997</v>
      </c>
      <c r="BA125" s="483"/>
      <c r="BB125" s="483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</row>
    <row r="126" spans="1:105" s="36" customFormat="1" ht="17.100000000000001" customHeight="1" x14ac:dyDescent="0.25">
      <c r="A126" s="106" t="s">
        <v>409</v>
      </c>
      <c r="B126" s="106"/>
      <c r="C126" s="106"/>
      <c r="D126" s="539">
        <v>0</v>
      </c>
      <c r="E126" s="539"/>
      <c r="F126" s="539">
        <v>0</v>
      </c>
      <c r="G126" s="539"/>
      <c r="H126" s="539">
        <v>0</v>
      </c>
      <c r="I126" s="539"/>
      <c r="J126" s="539">
        <v>0</v>
      </c>
      <c r="K126" s="539"/>
      <c r="L126" s="539">
        <v>0</v>
      </c>
      <c r="M126" s="539"/>
      <c r="N126" s="539">
        <v>0</v>
      </c>
      <c r="O126" s="539"/>
      <c r="P126" s="539">
        <v>0</v>
      </c>
      <c r="Q126" s="539"/>
      <c r="R126" s="539">
        <v>0</v>
      </c>
      <c r="S126" s="539"/>
      <c r="T126" s="539">
        <v>0.09</v>
      </c>
      <c r="U126" s="539"/>
      <c r="V126" s="539">
        <v>0.19</v>
      </c>
      <c r="W126" s="539"/>
      <c r="X126" s="539">
        <v>0.28000000000000003</v>
      </c>
      <c r="Y126" s="539"/>
      <c r="Z126" s="539">
        <v>0.35</v>
      </c>
      <c r="AA126" s="539"/>
      <c r="AB126" s="539">
        <v>0.37</v>
      </c>
      <c r="AC126" s="539"/>
      <c r="AD126" s="539">
        <v>0.35</v>
      </c>
      <c r="AE126" s="539"/>
      <c r="AF126" s="539">
        <v>0.28000000000000003</v>
      </c>
      <c r="AG126" s="539"/>
      <c r="AH126" s="539">
        <v>0.19</v>
      </c>
      <c r="AI126" s="539"/>
      <c r="AJ126" s="539">
        <v>0.09</v>
      </c>
      <c r="AK126" s="539"/>
      <c r="AL126" s="539">
        <v>0</v>
      </c>
      <c r="AM126" s="539"/>
      <c r="AN126" s="539">
        <v>0</v>
      </c>
      <c r="AO126" s="539"/>
      <c r="AP126" s="539">
        <v>0</v>
      </c>
      <c r="AQ126" s="539"/>
      <c r="AR126" s="539">
        <v>0</v>
      </c>
      <c r="AS126" s="539"/>
      <c r="AT126" s="539">
        <v>0</v>
      </c>
      <c r="AU126" s="539"/>
      <c r="AV126" s="539">
        <v>0</v>
      </c>
      <c r="AW126" s="539"/>
      <c r="AX126" s="539">
        <v>0</v>
      </c>
      <c r="AY126" s="539"/>
      <c r="AZ126" s="482">
        <f t="shared" si="65"/>
        <v>2.19</v>
      </c>
      <c r="BA126" s="483"/>
      <c r="BB126" s="483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</row>
    <row r="127" spans="1:105" s="36" customFormat="1" ht="17.100000000000001" customHeight="1" x14ac:dyDescent="0.25">
      <c r="A127" s="106" t="s">
        <v>410</v>
      </c>
      <c r="B127" s="106"/>
      <c r="C127" s="106"/>
      <c r="D127" s="539">
        <v>0</v>
      </c>
      <c r="E127" s="539"/>
      <c r="F127" s="539">
        <v>0</v>
      </c>
      <c r="G127" s="539"/>
      <c r="H127" s="539">
        <v>0</v>
      </c>
      <c r="I127" s="539"/>
      <c r="J127" s="539">
        <v>0</v>
      </c>
      <c r="K127" s="539"/>
      <c r="L127" s="539">
        <v>0</v>
      </c>
      <c r="M127" s="539"/>
      <c r="N127" s="539">
        <v>0</v>
      </c>
      <c r="O127" s="539"/>
      <c r="P127" s="539">
        <v>0</v>
      </c>
      <c r="Q127" s="539"/>
      <c r="R127" s="539">
        <v>0</v>
      </c>
      <c r="S127" s="539"/>
      <c r="T127" s="539">
        <v>0.05</v>
      </c>
      <c r="U127" s="539"/>
      <c r="V127" s="539">
        <v>0.13</v>
      </c>
      <c r="W127" s="539"/>
      <c r="X127" s="539">
        <v>0.22</v>
      </c>
      <c r="Y127" s="539"/>
      <c r="Z127" s="539">
        <v>0.27</v>
      </c>
      <c r="AA127" s="539"/>
      <c r="AB127" s="539">
        <v>0.28999999999999998</v>
      </c>
      <c r="AC127" s="539"/>
      <c r="AD127" s="539">
        <v>0.27</v>
      </c>
      <c r="AE127" s="539"/>
      <c r="AF127" s="539">
        <v>0.22</v>
      </c>
      <c r="AG127" s="539"/>
      <c r="AH127" s="539">
        <v>0.13</v>
      </c>
      <c r="AI127" s="539"/>
      <c r="AJ127" s="539">
        <v>0.05</v>
      </c>
      <c r="AK127" s="539"/>
      <c r="AL127" s="539">
        <v>0</v>
      </c>
      <c r="AM127" s="539"/>
      <c r="AN127" s="539">
        <v>0</v>
      </c>
      <c r="AO127" s="539"/>
      <c r="AP127" s="539">
        <v>0</v>
      </c>
      <c r="AQ127" s="539"/>
      <c r="AR127" s="539">
        <v>0</v>
      </c>
      <c r="AS127" s="539"/>
      <c r="AT127" s="539">
        <v>0</v>
      </c>
      <c r="AU127" s="539"/>
      <c r="AV127" s="539">
        <v>0</v>
      </c>
      <c r="AW127" s="539"/>
      <c r="AX127" s="539">
        <v>0</v>
      </c>
      <c r="AY127" s="539"/>
      <c r="AZ127" s="482">
        <f t="shared" si="65"/>
        <v>1.6300000000000001</v>
      </c>
      <c r="BA127" s="483"/>
      <c r="BB127" s="483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</row>
    <row r="128" spans="1:105" s="36" customFormat="1" ht="17.100000000000001" customHeight="1" x14ac:dyDescent="0.25"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</row>
    <row r="129" spans="55:105" s="36" customFormat="1" ht="17.100000000000001" customHeight="1" x14ac:dyDescent="0.25"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</row>
    <row r="130" spans="55:105" s="36" customFormat="1" ht="17.100000000000001" customHeight="1" x14ac:dyDescent="0.25"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</row>
    <row r="131" spans="55:105" s="36" customFormat="1" ht="17.100000000000001" customHeight="1" x14ac:dyDescent="0.25"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</row>
    <row r="132" spans="55:105" s="36" customFormat="1" ht="17.100000000000001" customHeight="1" x14ac:dyDescent="0.25"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</row>
    <row r="133" spans="55:105" s="36" customFormat="1" ht="17.100000000000001" customHeight="1" x14ac:dyDescent="0.25"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</row>
    <row r="134" spans="55:105" s="36" customFormat="1" ht="17.100000000000001" customHeight="1" x14ac:dyDescent="0.25"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</row>
    <row r="135" spans="55:105" s="36" customFormat="1" ht="17.100000000000001" customHeight="1" x14ac:dyDescent="0.25"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</row>
    <row r="136" spans="55:105" s="36" customFormat="1" ht="17.100000000000001" customHeight="1" x14ac:dyDescent="0.25"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</row>
    <row r="137" spans="55:105" s="36" customFormat="1" ht="17.100000000000001" customHeight="1" x14ac:dyDescent="0.25"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</row>
    <row r="138" spans="55:105" s="36" customFormat="1" ht="17.100000000000001" customHeight="1" x14ac:dyDescent="0.25"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</row>
    <row r="139" spans="55:105" s="36" customFormat="1" ht="17.100000000000001" customHeight="1" x14ac:dyDescent="0.25"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</row>
    <row r="140" spans="55:105" s="36" customFormat="1" ht="17.100000000000001" customHeight="1" x14ac:dyDescent="0.25"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</row>
    <row r="141" spans="55:105" s="36" customFormat="1" ht="17.100000000000001" customHeight="1" x14ac:dyDescent="0.25"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</row>
    <row r="142" spans="55:105" s="36" customFormat="1" ht="17.100000000000001" customHeight="1" x14ac:dyDescent="0.25"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</row>
    <row r="143" spans="55:105" s="36" customFormat="1" ht="17.100000000000001" customHeight="1" x14ac:dyDescent="0.25"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</row>
    <row r="144" spans="55:105" s="36" customFormat="1" ht="17.100000000000001" customHeight="1" x14ac:dyDescent="0.25"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</row>
    <row r="145" spans="57:105" s="36" customFormat="1" ht="17.100000000000001" customHeight="1" x14ac:dyDescent="0.25"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</row>
    <row r="146" spans="57:105" s="36" customFormat="1" ht="17.100000000000001" customHeight="1" x14ac:dyDescent="0.25"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</row>
    <row r="147" spans="57:105" s="36" customFormat="1" ht="17.100000000000001" customHeight="1" x14ac:dyDescent="0.25"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</row>
    <row r="148" spans="57:105" s="36" customFormat="1" ht="17.100000000000001" customHeight="1" x14ac:dyDescent="0.25"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</row>
    <row r="149" spans="57:105" s="36" customFormat="1" ht="17.100000000000001" customHeight="1" x14ac:dyDescent="0.25"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</row>
    <row r="150" spans="57:105" s="36" customFormat="1" ht="17.100000000000001" customHeight="1" x14ac:dyDescent="0.25"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</row>
    <row r="151" spans="57:105" s="36" customFormat="1" ht="17.100000000000001" customHeight="1" x14ac:dyDescent="0.25"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</row>
    <row r="152" spans="57:105" s="36" customFormat="1" ht="17.100000000000001" customHeight="1" x14ac:dyDescent="0.25"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</row>
    <row r="153" spans="57:105" s="36" customFormat="1" ht="17.100000000000001" customHeight="1" x14ac:dyDescent="0.25"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</row>
    <row r="154" spans="57:105" s="36" customFormat="1" ht="17.100000000000001" customHeight="1" x14ac:dyDescent="0.25"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</row>
    <row r="155" spans="57:105" s="36" customFormat="1" ht="17.100000000000001" customHeight="1" x14ac:dyDescent="0.25"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</row>
    <row r="156" spans="57:105" s="36" customFormat="1" ht="17.100000000000001" customHeight="1" x14ac:dyDescent="0.25"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</row>
    <row r="157" spans="57:105" s="36" customFormat="1" ht="17.100000000000001" customHeight="1" x14ac:dyDescent="0.25"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</row>
    <row r="158" spans="57:105" s="36" customFormat="1" ht="17.100000000000001" customHeight="1" x14ac:dyDescent="0.25"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</row>
    <row r="159" spans="57:105" s="36" customFormat="1" ht="17.100000000000001" customHeight="1" x14ac:dyDescent="0.25"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</row>
    <row r="160" spans="57:105" s="36" customFormat="1" ht="17.100000000000001" customHeight="1" x14ac:dyDescent="0.25"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</row>
    <row r="161" spans="57:105" s="36" customFormat="1" ht="17.100000000000001" customHeight="1" x14ac:dyDescent="0.25"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</row>
    <row r="162" spans="57:105" s="36" customFormat="1" ht="17.100000000000001" customHeight="1" x14ac:dyDescent="0.25"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</row>
    <row r="163" spans="57:105" s="36" customFormat="1" ht="17.100000000000001" customHeight="1" x14ac:dyDescent="0.25"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</row>
    <row r="164" spans="57:105" s="36" customFormat="1" ht="17.100000000000001" customHeight="1" x14ac:dyDescent="0.25"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</row>
    <row r="165" spans="57:105" s="36" customFormat="1" ht="17.100000000000001" customHeight="1" x14ac:dyDescent="0.25"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</row>
    <row r="166" spans="57:105" s="36" customFormat="1" ht="17.100000000000001" customHeight="1" x14ac:dyDescent="0.25"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</row>
    <row r="167" spans="57:105" s="36" customFormat="1" ht="17.100000000000001" customHeight="1" x14ac:dyDescent="0.25"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</row>
    <row r="168" spans="57:105" s="36" customFormat="1" ht="17.100000000000001" customHeight="1" x14ac:dyDescent="0.25"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</row>
    <row r="169" spans="57:105" s="36" customFormat="1" ht="17.100000000000001" customHeight="1" x14ac:dyDescent="0.25"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</row>
    <row r="170" spans="57:105" s="36" customFormat="1" ht="17.100000000000001" customHeight="1" x14ac:dyDescent="0.25"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</row>
    <row r="171" spans="57:105" s="36" customFormat="1" ht="17.100000000000001" customHeight="1" x14ac:dyDescent="0.25"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</row>
    <row r="172" spans="57:105" s="36" customFormat="1" ht="17.100000000000001" customHeight="1" x14ac:dyDescent="0.25"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</row>
    <row r="173" spans="57:105" s="36" customFormat="1" ht="17.100000000000001" customHeight="1" x14ac:dyDescent="0.25"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</row>
    <row r="174" spans="57:105" s="36" customFormat="1" ht="17.100000000000001" customHeight="1" x14ac:dyDescent="0.25"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</row>
    <row r="175" spans="57:105" s="36" customFormat="1" ht="17.100000000000001" customHeight="1" x14ac:dyDescent="0.25"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</row>
    <row r="176" spans="57:105" s="36" customFormat="1" ht="17.100000000000001" customHeight="1" x14ac:dyDescent="0.25"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</row>
    <row r="177" spans="57:105" s="36" customFormat="1" ht="17.100000000000001" customHeight="1" x14ac:dyDescent="0.25"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</row>
    <row r="178" spans="57:105" s="36" customFormat="1" ht="17.100000000000001" customHeight="1" x14ac:dyDescent="0.25"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</row>
    <row r="179" spans="57:105" s="36" customFormat="1" ht="17.100000000000001" customHeight="1" x14ac:dyDescent="0.25"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</row>
    <row r="180" spans="57:105" s="36" customFormat="1" ht="17.100000000000001" customHeight="1" x14ac:dyDescent="0.25"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</row>
    <row r="181" spans="57:105" s="36" customFormat="1" ht="17.100000000000001" customHeight="1" x14ac:dyDescent="0.25"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</row>
    <row r="182" spans="57:105" s="36" customFormat="1" ht="17.100000000000001" customHeight="1" x14ac:dyDescent="0.25"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</row>
    <row r="183" spans="57:105" s="36" customFormat="1" ht="17.100000000000001" customHeight="1" x14ac:dyDescent="0.25"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</row>
    <row r="184" spans="57:105" s="36" customFormat="1" ht="17.100000000000001" customHeight="1" x14ac:dyDescent="0.25"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</row>
    <row r="185" spans="57:105" s="36" customFormat="1" ht="17.100000000000001" customHeight="1" x14ac:dyDescent="0.25"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</row>
    <row r="186" spans="57:105" s="36" customFormat="1" ht="17.100000000000001" customHeight="1" x14ac:dyDescent="0.25"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</row>
    <row r="187" spans="57:105" s="36" customFormat="1" ht="17.100000000000001" customHeight="1" x14ac:dyDescent="0.25"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</row>
    <row r="188" spans="57:105" s="36" customFormat="1" ht="17.100000000000001" customHeight="1" x14ac:dyDescent="0.25"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</row>
    <row r="189" spans="57:105" s="36" customFormat="1" ht="17.100000000000001" customHeight="1" x14ac:dyDescent="0.25"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</row>
    <row r="190" spans="57:105" s="36" customFormat="1" ht="17.100000000000001" customHeight="1" x14ac:dyDescent="0.25"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</row>
    <row r="191" spans="57:105" s="36" customFormat="1" ht="17.100000000000001" customHeight="1" x14ac:dyDescent="0.25"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</row>
    <row r="192" spans="57:105" s="36" customFormat="1" ht="17.100000000000001" customHeight="1" x14ac:dyDescent="0.25"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</row>
    <row r="193" spans="2:195" s="36" customFormat="1" ht="17.100000000000001" customHeight="1" x14ac:dyDescent="0.25"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</row>
    <row r="194" spans="2:195" s="36" customFormat="1" ht="17.100000000000001" customHeight="1" x14ac:dyDescent="0.25"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</row>
    <row r="195" spans="2:195" s="36" customFormat="1" ht="17.100000000000001" customHeight="1" x14ac:dyDescent="0.25"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</row>
    <row r="196" spans="2:195" s="36" customFormat="1" ht="17.100000000000001" customHeight="1" x14ac:dyDescent="0.25"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</row>
    <row r="197" spans="2:195" s="36" customFormat="1" ht="17.100000000000001" customHeight="1" x14ac:dyDescent="0.25"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</row>
    <row r="198" spans="2:195" s="36" customFormat="1" ht="17.100000000000001" customHeight="1" x14ac:dyDescent="0.25"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</row>
    <row r="199" spans="2:195" s="36" customFormat="1" ht="17.100000000000001" customHeight="1" x14ac:dyDescent="0.25"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</row>
    <row r="200" spans="2:195" s="36" customFormat="1" ht="17.100000000000001" customHeight="1" x14ac:dyDescent="0.25"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</row>
    <row r="201" spans="2:195" s="36" customFormat="1" ht="17.100000000000001" customHeight="1" x14ac:dyDescent="0.25"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</row>
    <row r="202" spans="2:195" s="36" customFormat="1" ht="17.100000000000001" customHeight="1" x14ac:dyDescent="0.25"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</row>
    <row r="203" spans="2:195" s="36" customFormat="1" ht="17.100000000000001" customHeight="1" x14ac:dyDescent="0.25"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</row>
    <row r="204" spans="2:195" s="36" customFormat="1" ht="17.100000000000001" customHeight="1" x14ac:dyDescent="0.25"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</row>
    <row r="205" spans="2:195" s="36" customFormat="1" ht="17.100000000000001" customHeight="1" x14ac:dyDescent="0.25"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</row>
    <row r="206" spans="2:195" s="36" customFormat="1" ht="17.100000000000001" customHeight="1" x14ac:dyDescent="0.25"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</row>
    <row r="207" spans="2:195" s="36" customFormat="1" ht="17.100000000000001" customHeight="1" x14ac:dyDescent="0.25"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</row>
    <row r="208" spans="2:195" s="37" customFormat="1" ht="17.100000000000001" customHeight="1" x14ac:dyDescent="0.25"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  <c r="DU208" s="36"/>
      <c r="DV208" s="36"/>
      <c r="DW208" s="36"/>
      <c r="DX208" s="36"/>
      <c r="DY208" s="36"/>
      <c r="DZ208" s="36"/>
      <c r="EA208" s="36"/>
      <c r="EB208" s="36"/>
      <c r="EC208" s="36"/>
      <c r="ED208" s="36"/>
      <c r="EE208" s="36"/>
      <c r="EF208" s="36"/>
      <c r="EG208" s="36"/>
      <c r="EH208" s="36"/>
      <c r="EI208" s="36"/>
      <c r="EJ208" s="36"/>
      <c r="EK208" s="36"/>
      <c r="EL208" s="36"/>
      <c r="EM208" s="36"/>
      <c r="EN208" s="36"/>
      <c r="EO208" s="36"/>
      <c r="EP208" s="36"/>
      <c r="EQ208" s="36"/>
      <c r="ER208" s="36"/>
      <c r="ES208" s="36"/>
      <c r="ET208" s="36"/>
      <c r="EU208" s="36"/>
      <c r="EV208" s="36"/>
      <c r="EW208" s="36"/>
      <c r="EX208" s="36"/>
      <c r="EY208" s="36"/>
      <c r="EZ208" s="36"/>
      <c r="FA208" s="36"/>
      <c r="FB208" s="36"/>
      <c r="FC208" s="36"/>
      <c r="FD208" s="36"/>
      <c r="FE208" s="36"/>
      <c r="FF208" s="36"/>
      <c r="FG208" s="36"/>
      <c r="FH208" s="36"/>
      <c r="FI208" s="36"/>
      <c r="FJ208" s="36"/>
      <c r="FK208" s="36"/>
      <c r="FL208" s="36"/>
      <c r="FM208" s="36"/>
      <c r="FN208" s="36"/>
      <c r="FO208" s="36"/>
      <c r="FP208" s="36"/>
      <c r="FQ208" s="36"/>
      <c r="FR208" s="36"/>
      <c r="FS208" s="36"/>
      <c r="FT208" s="36"/>
      <c r="FU208" s="36"/>
      <c r="FV208" s="36"/>
      <c r="FW208" s="36"/>
      <c r="FX208" s="36"/>
      <c r="FY208" s="36"/>
      <c r="FZ208" s="36"/>
      <c r="GA208" s="36"/>
      <c r="GB208" s="36"/>
      <c r="GC208" s="36"/>
      <c r="GD208" s="36"/>
      <c r="GE208" s="36"/>
      <c r="GF208" s="36"/>
      <c r="GG208" s="36"/>
      <c r="GH208" s="36"/>
      <c r="GI208" s="36"/>
      <c r="GJ208" s="36"/>
      <c r="GK208" s="36"/>
      <c r="GL208" s="36"/>
      <c r="GM208" s="36"/>
    </row>
    <row r="209" spans="2:195" s="37" customFormat="1" ht="17.100000000000001" customHeight="1" x14ac:dyDescent="0.25"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36"/>
      <c r="ED209" s="36"/>
      <c r="EE209" s="36"/>
      <c r="EF209" s="36"/>
      <c r="EG209" s="36"/>
      <c r="EH209" s="36"/>
      <c r="EI209" s="36"/>
      <c r="EJ209" s="36"/>
      <c r="EK209" s="36"/>
      <c r="EL209" s="36"/>
      <c r="EM209" s="36"/>
      <c r="EN209" s="36"/>
      <c r="EO209" s="36"/>
      <c r="EP209" s="36"/>
      <c r="EQ209" s="36"/>
      <c r="ER209" s="36"/>
      <c r="ES209" s="36"/>
      <c r="ET209" s="36"/>
      <c r="EU209" s="36"/>
      <c r="EV209" s="36"/>
      <c r="EW209" s="36"/>
      <c r="EX209" s="36"/>
      <c r="EY209" s="36"/>
      <c r="EZ209" s="36"/>
      <c r="FA209" s="36"/>
      <c r="FB209" s="36"/>
      <c r="FC209" s="36"/>
      <c r="FD209" s="36"/>
      <c r="FE209" s="36"/>
      <c r="FF209" s="36"/>
      <c r="FG209" s="36"/>
      <c r="FH209" s="36"/>
      <c r="FI209" s="36"/>
      <c r="FJ209" s="36"/>
      <c r="FK209" s="36"/>
      <c r="FL209" s="36"/>
      <c r="FM209" s="36"/>
      <c r="FN209" s="36"/>
      <c r="FO209" s="36"/>
      <c r="FP209" s="36"/>
      <c r="FQ209" s="36"/>
      <c r="FR209" s="36"/>
      <c r="FS209" s="36"/>
      <c r="FT209" s="36"/>
      <c r="FU209" s="36"/>
      <c r="FV209" s="36"/>
      <c r="FW209" s="36"/>
      <c r="FX209" s="36"/>
      <c r="FY209" s="36"/>
      <c r="FZ209" s="36"/>
      <c r="GA209" s="36"/>
      <c r="GB209" s="36"/>
      <c r="GC209" s="36"/>
      <c r="GD209" s="36"/>
      <c r="GE209" s="36"/>
      <c r="GF209" s="36"/>
      <c r="GG209" s="36"/>
      <c r="GH209" s="36"/>
      <c r="GI209" s="36"/>
      <c r="GJ209" s="36"/>
      <c r="GK209" s="36"/>
      <c r="GL209" s="36"/>
      <c r="GM209" s="36"/>
    </row>
    <row r="210" spans="2:195" s="37" customFormat="1" ht="17.100000000000001" customHeight="1" x14ac:dyDescent="0.25"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36"/>
      <c r="DC210" s="36"/>
      <c r="DD210" s="36"/>
      <c r="DE210" s="36"/>
      <c r="DF210" s="36"/>
      <c r="DG210" s="36"/>
      <c r="DH210" s="36"/>
      <c r="DI210" s="36"/>
      <c r="DJ210" s="36"/>
      <c r="DK210" s="36"/>
      <c r="DL210" s="36"/>
      <c r="DM210" s="36"/>
      <c r="DN210" s="36"/>
      <c r="DO210" s="36"/>
      <c r="DP210" s="36"/>
      <c r="DQ210" s="36"/>
      <c r="DR210" s="36"/>
      <c r="DS210" s="36"/>
      <c r="DT210" s="36"/>
      <c r="DU210" s="36"/>
      <c r="DV210" s="36"/>
      <c r="DW210" s="36"/>
      <c r="DX210" s="36"/>
      <c r="DY210" s="36"/>
      <c r="DZ210" s="36"/>
      <c r="EA210" s="36"/>
      <c r="EB210" s="36"/>
      <c r="EC210" s="36"/>
      <c r="ED210" s="36"/>
      <c r="EE210" s="36"/>
      <c r="EF210" s="36"/>
      <c r="EG210" s="36"/>
      <c r="EH210" s="36"/>
      <c r="EI210" s="36"/>
      <c r="EJ210" s="36"/>
      <c r="EK210" s="36"/>
      <c r="EL210" s="36"/>
      <c r="EM210" s="36"/>
      <c r="EN210" s="36"/>
      <c r="EO210" s="36"/>
      <c r="EP210" s="36"/>
      <c r="EQ210" s="36"/>
      <c r="ER210" s="36"/>
      <c r="ES210" s="36"/>
      <c r="ET210" s="36"/>
      <c r="EU210" s="36"/>
      <c r="EV210" s="36"/>
      <c r="EW210" s="36"/>
      <c r="EX210" s="36"/>
      <c r="EY210" s="36"/>
      <c r="EZ210" s="36"/>
      <c r="FA210" s="36"/>
      <c r="FB210" s="36"/>
      <c r="FC210" s="36"/>
      <c r="FD210" s="36"/>
      <c r="FE210" s="36"/>
      <c r="FF210" s="36"/>
      <c r="FG210" s="36"/>
      <c r="FH210" s="36"/>
      <c r="FI210" s="36"/>
      <c r="FJ210" s="36"/>
      <c r="FK210" s="36"/>
      <c r="FL210" s="36"/>
      <c r="FM210" s="36"/>
      <c r="FN210" s="36"/>
      <c r="FO210" s="36"/>
      <c r="FP210" s="36"/>
      <c r="FQ210" s="36"/>
      <c r="FR210" s="36"/>
      <c r="FS210" s="36"/>
      <c r="FT210" s="36"/>
      <c r="FU210" s="36"/>
      <c r="FV210" s="36"/>
      <c r="FW210" s="36"/>
      <c r="FX210" s="36"/>
      <c r="FY210" s="36"/>
      <c r="FZ210" s="36"/>
      <c r="GA210" s="36"/>
      <c r="GB210" s="36"/>
      <c r="GC210" s="36"/>
      <c r="GD210" s="36"/>
      <c r="GE210" s="36"/>
      <c r="GF210" s="36"/>
      <c r="GG210" s="36"/>
      <c r="GH210" s="36"/>
      <c r="GI210" s="36"/>
      <c r="GJ210" s="36"/>
      <c r="GK210" s="36"/>
      <c r="GL210" s="36"/>
      <c r="GM210" s="36"/>
    </row>
    <row r="211" spans="2:195" s="37" customFormat="1" ht="17.100000000000001" customHeight="1" x14ac:dyDescent="0.25"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/>
      <c r="EA211" s="36"/>
      <c r="EB211" s="36"/>
      <c r="EC211" s="36"/>
      <c r="ED211" s="36"/>
      <c r="EE211" s="36"/>
      <c r="EF211" s="36"/>
      <c r="EG211" s="36"/>
      <c r="EH211" s="36"/>
      <c r="EI211" s="36"/>
      <c r="EJ211" s="36"/>
      <c r="EK211" s="36"/>
      <c r="EL211" s="36"/>
      <c r="EM211" s="36"/>
      <c r="EN211" s="36"/>
      <c r="EO211" s="36"/>
      <c r="EP211" s="36"/>
      <c r="EQ211" s="36"/>
      <c r="ER211" s="36"/>
      <c r="ES211" s="36"/>
      <c r="ET211" s="36"/>
      <c r="EU211" s="36"/>
      <c r="EV211" s="36"/>
      <c r="EW211" s="36"/>
      <c r="EX211" s="36"/>
      <c r="EY211" s="36"/>
      <c r="EZ211" s="36"/>
      <c r="FA211" s="36"/>
      <c r="FB211" s="36"/>
      <c r="FC211" s="36"/>
      <c r="FD211" s="36"/>
      <c r="FE211" s="36"/>
      <c r="FF211" s="36"/>
      <c r="FG211" s="36"/>
      <c r="FH211" s="36"/>
      <c r="FI211" s="36"/>
      <c r="FJ211" s="36"/>
      <c r="FK211" s="36"/>
      <c r="FL211" s="36"/>
      <c r="FM211" s="36"/>
      <c r="FN211" s="36"/>
      <c r="FO211" s="36"/>
      <c r="FP211" s="36"/>
      <c r="FQ211" s="36"/>
      <c r="FR211" s="36"/>
      <c r="FS211" s="36"/>
      <c r="FT211" s="36"/>
      <c r="FU211" s="36"/>
      <c r="FV211" s="36"/>
      <c r="FW211" s="36"/>
      <c r="FX211" s="36"/>
      <c r="FY211" s="36"/>
      <c r="FZ211" s="36"/>
      <c r="GA211" s="36"/>
      <c r="GB211" s="36"/>
      <c r="GC211" s="36"/>
      <c r="GD211" s="36"/>
      <c r="GE211" s="36"/>
      <c r="GF211" s="36"/>
      <c r="GG211" s="36"/>
      <c r="GH211" s="36"/>
      <c r="GI211" s="36"/>
      <c r="GJ211" s="36"/>
      <c r="GK211" s="36"/>
      <c r="GL211" s="36"/>
      <c r="GM211" s="36"/>
    </row>
    <row r="212" spans="2:195" s="37" customFormat="1" ht="17.100000000000001" customHeight="1" x14ac:dyDescent="0.25"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6"/>
      <c r="GM212" s="36"/>
    </row>
    <row r="213" spans="2:195" s="37" customFormat="1" ht="17.100000000000001" customHeight="1" x14ac:dyDescent="0.25"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</row>
    <row r="214" spans="2:195" s="37" customFormat="1" ht="17.100000000000001" customHeight="1" x14ac:dyDescent="0.25"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  <c r="DU214" s="36"/>
      <c r="DV214" s="36"/>
      <c r="DW214" s="36"/>
      <c r="DX214" s="36"/>
      <c r="DY214" s="36"/>
      <c r="DZ214" s="36"/>
      <c r="EA214" s="36"/>
      <c r="EB214" s="36"/>
      <c r="EC214" s="36"/>
      <c r="ED214" s="36"/>
      <c r="EE214" s="36"/>
      <c r="EF214" s="36"/>
      <c r="EG214" s="36"/>
      <c r="EH214" s="36"/>
      <c r="EI214" s="36"/>
      <c r="EJ214" s="36"/>
      <c r="EK214" s="36"/>
      <c r="EL214" s="36"/>
      <c r="EM214" s="36"/>
      <c r="EN214" s="36"/>
      <c r="EO214" s="36"/>
      <c r="EP214" s="36"/>
      <c r="EQ214" s="36"/>
      <c r="ER214" s="36"/>
      <c r="ES214" s="36"/>
      <c r="ET214" s="36"/>
      <c r="EU214" s="36"/>
      <c r="EV214" s="36"/>
      <c r="EW214" s="36"/>
      <c r="EX214" s="36"/>
      <c r="EY214" s="36"/>
      <c r="EZ214" s="36"/>
      <c r="FA214" s="36"/>
      <c r="FB214" s="36"/>
      <c r="FC214" s="36"/>
      <c r="FD214" s="36"/>
      <c r="FE214" s="36"/>
      <c r="FF214" s="36"/>
      <c r="FG214" s="36"/>
      <c r="FH214" s="36"/>
      <c r="FI214" s="36"/>
      <c r="FJ214" s="36"/>
      <c r="FK214" s="36"/>
      <c r="FL214" s="36"/>
      <c r="FM214" s="36"/>
      <c r="FN214" s="36"/>
      <c r="FO214" s="36"/>
      <c r="FP214" s="36"/>
      <c r="FQ214" s="36"/>
      <c r="FR214" s="36"/>
      <c r="FS214" s="36"/>
      <c r="FT214" s="36"/>
      <c r="FU214" s="36"/>
      <c r="FV214" s="36"/>
      <c r="FW214" s="36"/>
      <c r="FX214" s="36"/>
      <c r="FY214" s="36"/>
      <c r="FZ214" s="36"/>
      <c r="GA214" s="36"/>
      <c r="GB214" s="36"/>
      <c r="GC214" s="36"/>
      <c r="GD214" s="36"/>
      <c r="GE214" s="36"/>
      <c r="GF214" s="36"/>
      <c r="GG214" s="36"/>
      <c r="GH214" s="36"/>
      <c r="GI214" s="36"/>
      <c r="GJ214" s="36"/>
      <c r="GK214" s="36"/>
      <c r="GL214" s="36"/>
      <c r="GM214" s="36"/>
    </row>
    <row r="215" spans="2:195" s="37" customFormat="1" ht="17.100000000000001" customHeight="1" x14ac:dyDescent="0.25"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  <c r="DS215" s="36"/>
      <c r="DT215" s="36"/>
      <c r="DU215" s="36"/>
      <c r="DV215" s="36"/>
      <c r="DW215" s="36"/>
      <c r="DX215" s="36"/>
      <c r="DY215" s="36"/>
      <c r="DZ215" s="36"/>
      <c r="EA215" s="36"/>
      <c r="EB215" s="36"/>
      <c r="EC215" s="36"/>
      <c r="ED215" s="36"/>
      <c r="EE215" s="36"/>
      <c r="EF215" s="36"/>
      <c r="EG215" s="36"/>
      <c r="EH215" s="36"/>
      <c r="EI215" s="36"/>
      <c r="EJ215" s="36"/>
      <c r="EK215" s="36"/>
      <c r="EL215" s="36"/>
      <c r="EM215" s="36"/>
      <c r="EN215" s="36"/>
      <c r="EO215" s="36"/>
      <c r="EP215" s="36"/>
      <c r="EQ215" s="36"/>
      <c r="ER215" s="36"/>
      <c r="ES215" s="36"/>
      <c r="ET215" s="36"/>
      <c r="EU215" s="36"/>
      <c r="EV215" s="36"/>
      <c r="EW215" s="36"/>
      <c r="EX215" s="36"/>
      <c r="EY215" s="36"/>
      <c r="EZ215" s="36"/>
      <c r="FA215" s="36"/>
      <c r="FB215" s="36"/>
      <c r="FC215" s="36"/>
      <c r="FD215" s="36"/>
      <c r="FE215" s="36"/>
      <c r="FF215" s="36"/>
      <c r="FG215" s="36"/>
      <c r="FH215" s="36"/>
      <c r="FI215" s="36"/>
      <c r="FJ215" s="36"/>
      <c r="FK215" s="36"/>
      <c r="FL215" s="36"/>
      <c r="FM215" s="36"/>
      <c r="FN215" s="36"/>
      <c r="FO215" s="36"/>
      <c r="FP215" s="36"/>
      <c r="FQ215" s="36"/>
      <c r="FR215" s="36"/>
      <c r="FS215" s="36"/>
      <c r="FT215" s="36"/>
      <c r="FU215" s="36"/>
      <c r="FV215" s="36"/>
      <c r="FW215" s="36"/>
      <c r="FX215" s="36"/>
      <c r="FY215" s="36"/>
      <c r="FZ215" s="36"/>
      <c r="GA215" s="36"/>
      <c r="GB215" s="36"/>
      <c r="GC215" s="36"/>
      <c r="GD215" s="36"/>
      <c r="GE215" s="36"/>
      <c r="GF215" s="36"/>
      <c r="GG215" s="36"/>
      <c r="GH215" s="36"/>
      <c r="GI215" s="36"/>
      <c r="GJ215" s="36"/>
      <c r="GK215" s="36"/>
      <c r="GL215" s="36"/>
      <c r="GM215" s="36"/>
    </row>
    <row r="216" spans="2:195" s="37" customFormat="1" ht="17.100000000000001" customHeight="1" x14ac:dyDescent="0.25"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36"/>
      <c r="FE216" s="36"/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6"/>
      <c r="FX216" s="36"/>
      <c r="FY216" s="36"/>
      <c r="FZ216" s="36"/>
      <c r="GA216" s="36"/>
      <c r="GB216" s="36"/>
      <c r="GC216" s="36"/>
      <c r="GD216" s="36"/>
      <c r="GE216" s="36"/>
      <c r="GF216" s="36"/>
      <c r="GG216" s="36"/>
      <c r="GH216" s="36"/>
      <c r="GI216" s="36"/>
      <c r="GJ216" s="36"/>
      <c r="GK216" s="36"/>
      <c r="GL216" s="36"/>
      <c r="GM216" s="36"/>
    </row>
    <row r="217" spans="2:195" s="37" customFormat="1" ht="17.100000000000001" customHeight="1" x14ac:dyDescent="0.25"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6"/>
      <c r="DR217" s="36"/>
      <c r="DS217" s="36"/>
      <c r="DT217" s="36"/>
      <c r="DU217" s="36"/>
      <c r="DV217" s="36"/>
      <c r="DW217" s="36"/>
      <c r="DX217" s="36"/>
      <c r="DY217" s="36"/>
      <c r="DZ217" s="36"/>
      <c r="EA217" s="36"/>
      <c r="EB217" s="36"/>
      <c r="EC217" s="36"/>
      <c r="ED217" s="36"/>
      <c r="EE217" s="36"/>
      <c r="EF217" s="36"/>
      <c r="EG217" s="36"/>
      <c r="EH217" s="36"/>
      <c r="EI217" s="36"/>
      <c r="EJ217" s="36"/>
      <c r="EK217" s="36"/>
      <c r="EL217" s="36"/>
      <c r="EM217" s="36"/>
      <c r="EN217" s="36"/>
      <c r="EO217" s="36"/>
      <c r="EP217" s="36"/>
      <c r="EQ217" s="36"/>
      <c r="ER217" s="36"/>
      <c r="ES217" s="36"/>
      <c r="ET217" s="36"/>
      <c r="EU217" s="36"/>
      <c r="EV217" s="36"/>
      <c r="EW217" s="36"/>
      <c r="EX217" s="36"/>
      <c r="EY217" s="36"/>
      <c r="EZ217" s="36"/>
      <c r="FA217" s="36"/>
      <c r="FB217" s="36"/>
      <c r="FC217" s="36"/>
      <c r="FD217" s="36"/>
      <c r="FE217" s="36"/>
      <c r="FF217" s="36"/>
      <c r="FG217" s="36"/>
      <c r="FH217" s="36"/>
      <c r="FI217" s="36"/>
      <c r="FJ217" s="36"/>
      <c r="FK217" s="36"/>
      <c r="FL217" s="36"/>
      <c r="FM217" s="36"/>
      <c r="FN217" s="36"/>
      <c r="FO217" s="36"/>
      <c r="FP217" s="36"/>
      <c r="FQ217" s="36"/>
      <c r="FR217" s="36"/>
      <c r="FS217" s="36"/>
      <c r="FT217" s="36"/>
      <c r="FU217" s="36"/>
      <c r="FV217" s="36"/>
      <c r="FW217" s="36"/>
      <c r="FX217" s="36"/>
      <c r="FY217" s="36"/>
      <c r="FZ217" s="36"/>
      <c r="GA217" s="36"/>
      <c r="GB217" s="36"/>
      <c r="GC217" s="36"/>
      <c r="GD217" s="36"/>
      <c r="GE217" s="36"/>
      <c r="GF217" s="36"/>
      <c r="GG217" s="36"/>
      <c r="GH217" s="36"/>
      <c r="GI217" s="36"/>
      <c r="GJ217" s="36"/>
      <c r="GK217" s="36"/>
      <c r="GL217" s="36"/>
      <c r="GM217" s="36"/>
    </row>
    <row r="218" spans="2:195" s="37" customFormat="1" ht="17.100000000000001" customHeight="1" x14ac:dyDescent="0.25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36"/>
      <c r="EX218" s="36"/>
      <c r="EY218" s="36"/>
      <c r="EZ218" s="36"/>
      <c r="FA218" s="36"/>
      <c r="FB218" s="36"/>
      <c r="FC218" s="36"/>
      <c r="FD218" s="36"/>
      <c r="FE218" s="36"/>
      <c r="FF218" s="36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  <c r="FW218" s="36"/>
      <c r="FX218" s="36"/>
      <c r="FY218" s="36"/>
      <c r="FZ218" s="36"/>
      <c r="GA218" s="36"/>
      <c r="GB218" s="36"/>
      <c r="GC218" s="36"/>
      <c r="GD218" s="36"/>
      <c r="GE218" s="36"/>
      <c r="GF218" s="36"/>
      <c r="GG218" s="36"/>
      <c r="GH218" s="36"/>
      <c r="GI218" s="36"/>
      <c r="GJ218" s="36"/>
      <c r="GK218" s="36"/>
      <c r="GL218" s="36"/>
      <c r="GM218" s="36"/>
    </row>
    <row r="219" spans="2:195" s="37" customFormat="1" ht="17.100000000000001" customHeight="1" x14ac:dyDescent="0.25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6"/>
      <c r="DR219" s="36"/>
      <c r="DS219" s="36"/>
      <c r="DT219" s="36"/>
      <c r="DU219" s="36"/>
      <c r="DV219" s="36"/>
      <c r="DW219" s="36"/>
      <c r="DX219" s="36"/>
      <c r="DY219" s="36"/>
      <c r="DZ219" s="36"/>
      <c r="EA219" s="36"/>
      <c r="EB219" s="36"/>
      <c r="EC219" s="36"/>
      <c r="ED219" s="36"/>
      <c r="EE219" s="36"/>
      <c r="EF219" s="36"/>
      <c r="EG219" s="36"/>
      <c r="EH219" s="36"/>
      <c r="EI219" s="36"/>
      <c r="EJ219" s="36"/>
      <c r="EK219" s="36"/>
      <c r="EL219" s="36"/>
      <c r="EM219" s="36"/>
      <c r="EN219" s="36"/>
      <c r="EO219" s="36"/>
      <c r="EP219" s="36"/>
      <c r="EQ219" s="36"/>
      <c r="ER219" s="36"/>
      <c r="ES219" s="36"/>
      <c r="ET219" s="36"/>
      <c r="EU219" s="36"/>
      <c r="EV219" s="36"/>
      <c r="EW219" s="36"/>
      <c r="EX219" s="36"/>
      <c r="EY219" s="36"/>
      <c r="EZ219" s="36"/>
      <c r="FA219" s="36"/>
      <c r="FB219" s="36"/>
      <c r="FC219" s="36"/>
      <c r="FD219" s="36"/>
      <c r="FE219" s="36"/>
      <c r="FF219" s="36"/>
      <c r="FG219" s="36"/>
      <c r="FH219" s="36"/>
      <c r="FI219" s="36"/>
      <c r="FJ219" s="36"/>
      <c r="FK219" s="36"/>
      <c r="FL219" s="36"/>
      <c r="FM219" s="36"/>
      <c r="FN219" s="36"/>
      <c r="FO219" s="36"/>
      <c r="FP219" s="36"/>
      <c r="FQ219" s="36"/>
      <c r="FR219" s="36"/>
      <c r="FS219" s="36"/>
      <c r="FT219" s="36"/>
      <c r="FU219" s="36"/>
      <c r="FV219" s="36"/>
      <c r="FW219" s="36"/>
      <c r="FX219" s="36"/>
      <c r="FY219" s="36"/>
      <c r="FZ219" s="36"/>
      <c r="GA219" s="36"/>
      <c r="GB219" s="36"/>
      <c r="GC219" s="36"/>
      <c r="GD219" s="36"/>
      <c r="GE219" s="36"/>
      <c r="GF219" s="36"/>
      <c r="GG219" s="36"/>
      <c r="GH219" s="36"/>
      <c r="GI219" s="36"/>
      <c r="GJ219" s="36"/>
      <c r="GK219" s="36"/>
      <c r="GL219" s="36"/>
      <c r="GM219" s="36"/>
    </row>
    <row r="220" spans="2:195" s="37" customFormat="1" ht="17.100000000000001" customHeight="1" x14ac:dyDescent="0.25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36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36"/>
      <c r="DO220" s="36"/>
      <c r="DP220" s="36"/>
      <c r="DQ220" s="36"/>
      <c r="DR220" s="36"/>
      <c r="DS220" s="36"/>
      <c r="DT220" s="36"/>
      <c r="DU220" s="36"/>
      <c r="DV220" s="36"/>
      <c r="DW220" s="36"/>
      <c r="DX220" s="36"/>
      <c r="DY220" s="36"/>
      <c r="DZ220" s="36"/>
      <c r="EA220" s="36"/>
      <c r="EB220" s="36"/>
      <c r="EC220" s="36"/>
      <c r="ED220" s="36"/>
      <c r="EE220" s="36"/>
      <c r="EF220" s="36"/>
      <c r="EG220" s="36"/>
      <c r="EH220" s="36"/>
      <c r="EI220" s="36"/>
      <c r="EJ220" s="36"/>
      <c r="EK220" s="36"/>
      <c r="EL220" s="36"/>
      <c r="EM220" s="36"/>
      <c r="EN220" s="36"/>
      <c r="EO220" s="36"/>
      <c r="EP220" s="36"/>
      <c r="EQ220" s="36"/>
      <c r="ER220" s="36"/>
      <c r="ES220" s="36"/>
      <c r="ET220" s="36"/>
      <c r="EU220" s="36"/>
      <c r="EV220" s="36"/>
      <c r="EW220" s="36"/>
      <c r="EX220" s="36"/>
      <c r="EY220" s="36"/>
      <c r="EZ220" s="36"/>
      <c r="FA220" s="36"/>
      <c r="FB220" s="36"/>
      <c r="FC220" s="36"/>
      <c r="FD220" s="36"/>
      <c r="FE220" s="36"/>
      <c r="FF220" s="36"/>
      <c r="FG220" s="36"/>
      <c r="FH220" s="36"/>
      <c r="FI220" s="36"/>
      <c r="FJ220" s="36"/>
      <c r="FK220" s="36"/>
      <c r="FL220" s="36"/>
      <c r="FM220" s="36"/>
      <c r="FN220" s="36"/>
      <c r="FO220" s="36"/>
      <c r="FP220" s="36"/>
      <c r="FQ220" s="36"/>
      <c r="FR220" s="36"/>
      <c r="FS220" s="36"/>
      <c r="FT220" s="36"/>
      <c r="FU220" s="36"/>
      <c r="FV220" s="36"/>
      <c r="FW220" s="36"/>
      <c r="FX220" s="36"/>
      <c r="FY220" s="36"/>
      <c r="FZ220" s="36"/>
      <c r="GA220" s="36"/>
      <c r="GB220" s="36"/>
      <c r="GC220" s="36"/>
      <c r="GD220" s="36"/>
      <c r="GE220" s="36"/>
      <c r="GF220" s="36"/>
      <c r="GG220" s="36"/>
      <c r="GH220" s="36"/>
      <c r="GI220" s="36"/>
      <c r="GJ220" s="36"/>
      <c r="GK220" s="36"/>
      <c r="GL220" s="36"/>
      <c r="GM220" s="36"/>
    </row>
    <row r="221" spans="2:195" s="37" customFormat="1" ht="17.100000000000001" customHeight="1" x14ac:dyDescent="0.25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6"/>
      <c r="DW221" s="36"/>
      <c r="DX221" s="36"/>
      <c r="DY221" s="36"/>
      <c r="DZ221" s="36"/>
      <c r="EA221" s="36"/>
      <c r="EB221" s="36"/>
      <c r="EC221" s="36"/>
      <c r="ED221" s="36"/>
      <c r="EE221" s="36"/>
      <c r="EF221" s="36"/>
      <c r="EG221" s="36"/>
      <c r="EH221" s="36"/>
      <c r="EI221" s="36"/>
      <c r="EJ221" s="36"/>
      <c r="EK221" s="36"/>
      <c r="EL221" s="36"/>
      <c r="EM221" s="36"/>
      <c r="EN221" s="36"/>
      <c r="EO221" s="36"/>
      <c r="EP221" s="36"/>
      <c r="EQ221" s="36"/>
      <c r="ER221" s="36"/>
      <c r="ES221" s="36"/>
      <c r="ET221" s="36"/>
      <c r="EU221" s="36"/>
      <c r="EV221" s="36"/>
      <c r="EW221" s="36"/>
      <c r="EX221" s="36"/>
      <c r="EY221" s="36"/>
      <c r="EZ221" s="36"/>
      <c r="FA221" s="36"/>
      <c r="FB221" s="36"/>
      <c r="FC221" s="36"/>
      <c r="FD221" s="36"/>
      <c r="FE221" s="36"/>
      <c r="FF221" s="36"/>
      <c r="FG221" s="36"/>
      <c r="FH221" s="36"/>
      <c r="FI221" s="36"/>
      <c r="FJ221" s="36"/>
      <c r="FK221" s="36"/>
      <c r="FL221" s="36"/>
      <c r="FM221" s="36"/>
      <c r="FN221" s="36"/>
      <c r="FO221" s="36"/>
      <c r="FP221" s="36"/>
      <c r="FQ221" s="36"/>
      <c r="FR221" s="36"/>
      <c r="FS221" s="36"/>
      <c r="FT221" s="36"/>
      <c r="FU221" s="36"/>
      <c r="FV221" s="36"/>
      <c r="FW221" s="36"/>
      <c r="FX221" s="36"/>
      <c r="FY221" s="36"/>
      <c r="FZ221" s="36"/>
      <c r="GA221" s="36"/>
      <c r="GB221" s="36"/>
      <c r="GC221" s="36"/>
      <c r="GD221" s="36"/>
      <c r="GE221" s="36"/>
      <c r="GF221" s="36"/>
      <c r="GG221" s="36"/>
      <c r="GH221" s="36"/>
      <c r="GI221" s="36"/>
      <c r="GJ221" s="36"/>
      <c r="GK221" s="36"/>
      <c r="GL221" s="36"/>
      <c r="GM221" s="36"/>
    </row>
    <row r="222" spans="2:195" s="37" customFormat="1" ht="17.100000000000001" customHeight="1" x14ac:dyDescent="0.25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/>
      <c r="ET222" s="36"/>
      <c r="EU222" s="36"/>
      <c r="EV222" s="36"/>
      <c r="EW222" s="36"/>
      <c r="EX222" s="36"/>
      <c r="EY222" s="36"/>
      <c r="EZ222" s="36"/>
      <c r="FA222" s="36"/>
      <c r="FB222" s="36"/>
      <c r="FC222" s="36"/>
      <c r="FD222" s="36"/>
      <c r="FE222" s="36"/>
      <c r="FF222" s="36"/>
      <c r="FG222" s="36"/>
      <c r="FH222" s="36"/>
      <c r="FI222" s="36"/>
      <c r="FJ222" s="36"/>
      <c r="FK222" s="36"/>
      <c r="FL222" s="36"/>
      <c r="FM222" s="36"/>
      <c r="FN222" s="36"/>
      <c r="FO222" s="36"/>
      <c r="FP222" s="36"/>
      <c r="FQ222" s="36"/>
      <c r="FR222" s="36"/>
      <c r="FS222" s="36"/>
      <c r="FT222" s="36"/>
      <c r="FU222" s="36"/>
      <c r="FV222" s="36"/>
      <c r="FW222" s="36"/>
      <c r="FX222" s="36"/>
      <c r="FY222" s="36"/>
      <c r="FZ222" s="36"/>
      <c r="GA222" s="36"/>
      <c r="GB222" s="36"/>
      <c r="GC222" s="36"/>
      <c r="GD222" s="36"/>
      <c r="GE222" s="36"/>
      <c r="GF222" s="36"/>
      <c r="GG222" s="36"/>
      <c r="GH222" s="36"/>
      <c r="GI222" s="36"/>
      <c r="GJ222" s="36"/>
      <c r="GK222" s="36"/>
      <c r="GL222" s="36"/>
      <c r="GM222" s="36"/>
    </row>
    <row r="223" spans="2:195" s="37" customFormat="1" ht="17.100000000000001" customHeight="1" x14ac:dyDescent="0.25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36"/>
      <c r="FE223" s="36"/>
      <c r="FF223" s="36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  <c r="FW223" s="36"/>
      <c r="FX223" s="36"/>
      <c r="FY223" s="36"/>
      <c r="FZ223" s="36"/>
      <c r="GA223" s="36"/>
      <c r="GB223" s="36"/>
      <c r="GC223" s="36"/>
      <c r="GD223" s="36"/>
      <c r="GE223" s="36"/>
      <c r="GF223" s="36"/>
      <c r="GG223" s="36"/>
      <c r="GH223" s="36"/>
      <c r="GI223" s="36"/>
      <c r="GJ223" s="36"/>
      <c r="GK223" s="36"/>
      <c r="GL223" s="36"/>
      <c r="GM223" s="36"/>
    </row>
    <row r="224" spans="2:195" s="37" customFormat="1" ht="17.100000000000001" customHeight="1" x14ac:dyDescent="0.25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36"/>
      <c r="EI224" s="36"/>
      <c r="EJ224" s="36"/>
      <c r="EK224" s="36"/>
      <c r="EL224" s="36"/>
      <c r="EM224" s="36"/>
      <c r="EN224" s="36"/>
      <c r="EO224" s="36"/>
      <c r="EP224" s="36"/>
      <c r="EQ224" s="36"/>
      <c r="ER224" s="36"/>
      <c r="ES224" s="36"/>
      <c r="ET224" s="36"/>
      <c r="EU224" s="36"/>
      <c r="EV224" s="36"/>
      <c r="EW224" s="36"/>
      <c r="EX224" s="36"/>
      <c r="EY224" s="36"/>
      <c r="EZ224" s="36"/>
      <c r="FA224" s="36"/>
      <c r="FB224" s="36"/>
      <c r="FC224" s="36"/>
      <c r="FD224" s="36"/>
      <c r="FE224" s="36"/>
      <c r="FF224" s="36"/>
      <c r="FG224" s="36"/>
      <c r="FH224" s="36"/>
      <c r="FI224" s="36"/>
      <c r="FJ224" s="36"/>
      <c r="FK224" s="36"/>
      <c r="FL224" s="36"/>
      <c r="FM224" s="36"/>
      <c r="FN224" s="36"/>
      <c r="FO224" s="36"/>
      <c r="FP224" s="36"/>
      <c r="FQ224" s="36"/>
      <c r="FR224" s="36"/>
      <c r="FS224" s="36"/>
      <c r="FT224" s="36"/>
      <c r="FU224" s="36"/>
      <c r="FV224" s="36"/>
      <c r="FW224" s="36"/>
      <c r="FX224" s="36"/>
      <c r="FY224" s="36"/>
      <c r="FZ224" s="36"/>
      <c r="GA224" s="36"/>
      <c r="GB224" s="36"/>
      <c r="GC224" s="36"/>
      <c r="GD224" s="36"/>
      <c r="GE224" s="36"/>
      <c r="GF224" s="36"/>
      <c r="GG224" s="36"/>
      <c r="GH224" s="36"/>
      <c r="GI224" s="36"/>
      <c r="GJ224" s="36"/>
      <c r="GK224" s="36"/>
      <c r="GL224" s="36"/>
      <c r="GM224" s="36"/>
    </row>
    <row r="225" spans="2:195" s="37" customFormat="1" ht="17.100000000000001" customHeight="1" x14ac:dyDescent="0.25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  <c r="GC225" s="36"/>
      <c r="GD225" s="36"/>
      <c r="GE225" s="36"/>
      <c r="GF225" s="36"/>
      <c r="GG225" s="36"/>
      <c r="GH225" s="36"/>
      <c r="GI225" s="36"/>
      <c r="GJ225" s="36"/>
      <c r="GK225" s="36"/>
      <c r="GL225" s="36"/>
      <c r="GM225" s="36"/>
    </row>
    <row r="226" spans="2:195" s="37" customFormat="1" ht="17.100000000000001" customHeight="1" x14ac:dyDescent="0.25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  <c r="DU226" s="36"/>
      <c r="DV226" s="36"/>
      <c r="DW226" s="36"/>
      <c r="DX226" s="36"/>
      <c r="DY226" s="36"/>
      <c r="DZ226" s="36"/>
      <c r="EA226" s="36"/>
      <c r="EB226" s="36"/>
      <c r="EC226" s="36"/>
      <c r="ED226" s="36"/>
      <c r="EE226" s="36"/>
      <c r="EF226" s="36"/>
      <c r="EG226" s="36"/>
      <c r="EH226" s="36"/>
      <c r="EI226" s="36"/>
      <c r="EJ226" s="36"/>
      <c r="EK226" s="36"/>
      <c r="EL226" s="36"/>
      <c r="EM226" s="36"/>
      <c r="EN226" s="36"/>
      <c r="EO226" s="36"/>
      <c r="EP226" s="36"/>
      <c r="EQ226" s="36"/>
      <c r="ER226" s="36"/>
      <c r="ES226" s="36"/>
      <c r="ET226" s="36"/>
      <c r="EU226" s="36"/>
      <c r="EV226" s="36"/>
      <c r="EW226" s="36"/>
      <c r="EX226" s="36"/>
      <c r="EY226" s="36"/>
      <c r="EZ226" s="36"/>
      <c r="FA226" s="36"/>
      <c r="FB226" s="36"/>
      <c r="FC226" s="36"/>
      <c r="FD226" s="36"/>
      <c r="FE226" s="36"/>
      <c r="FF226" s="36"/>
      <c r="FG226" s="36"/>
      <c r="FH226" s="36"/>
      <c r="FI226" s="36"/>
      <c r="FJ226" s="36"/>
      <c r="FK226" s="36"/>
      <c r="FL226" s="36"/>
      <c r="FM226" s="36"/>
      <c r="FN226" s="36"/>
      <c r="FO226" s="36"/>
      <c r="FP226" s="36"/>
      <c r="FQ226" s="36"/>
      <c r="FR226" s="36"/>
      <c r="FS226" s="36"/>
      <c r="FT226" s="36"/>
      <c r="FU226" s="36"/>
      <c r="FV226" s="36"/>
      <c r="FW226" s="36"/>
      <c r="FX226" s="36"/>
      <c r="FY226" s="36"/>
      <c r="FZ226" s="36"/>
      <c r="GA226" s="36"/>
      <c r="GB226" s="36"/>
      <c r="GC226" s="36"/>
      <c r="GD226" s="36"/>
      <c r="GE226" s="36"/>
      <c r="GF226" s="36"/>
      <c r="GG226" s="36"/>
      <c r="GH226" s="36"/>
      <c r="GI226" s="36"/>
      <c r="GJ226" s="36"/>
      <c r="GK226" s="36"/>
      <c r="GL226" s="36"/>
      <c r="GM226" s="36"/>
    </row>
    <row r="227" spans="2:195" s="37" customFormat="1" ht="17.100000000000001" customHeight="1" x14ac:dyDescent="0.25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36"/>
      <c r="DQ227" s="36"/>
      <c r="DR227" s="36"/>
      <c r="DS227" s="36"/>
      <c r="DT227" s="36"/>
      <c r="DU227" s="36"/>
      <c r="DV227" s="36"/>
      <c r="DW227" s="36"/>
      <c r="DX227" s="36"/>
      <c r="DY227" s="36"/>
      <c r="DZ227" s="36"/>
      <c r="EA227" s="36"/>
      <c r="EB227" s="36"/>
      <c r="EC227" s="36"/>
      <c r="ED227" s="36"/>
      <c r="EE227" s="36"/>
      <c r="EF227" s="36"/>
      <c r="EG227" s="36"/>
      <c r="EH227" s="36"/>
      <c r="EI227" s="36"/>
      <c r="EJ227" s="36"/>
      <c r="EK227" s="36"/>
      <c r="EL227" s="36"/>
      <c r="EM227" s="36"/>
      <c r="EN227" s="36"/>
      <c r="EO227" s="36"/>
      <c r="EP227" s="36"/>
      <c r="EQ227" s="36"/>
      <c r="ER227" s="36"/>
      <c r="ES227" s="36"/>
      <c r="ET227" s="36"/>
      <c r="EU227" s="36"/>
      <c r="EV227" s="36"/>
      <c r="EW227" s="36"/>
      <c r="EX227" s="36"/>
      <c r="EY227" s="36"/>
      <c r="EZ227" s="36"/>
      <c r="FA227" s="36"/>
      <c r="FB227" s="36"/>
      <c r="FC227" s="36"/>
      <c r="FD227" s="36"/>
      <c r="FE227" s="36"/>
      <c r="FF227" s="36"/>
      <c r="FG227" s="36"/>
      <c r="FH227" s="36"/>
      <c r="FI227" s="36"/>
      <c r="FJ227" s="36"/>
      <c r="FK227" s="36"/>
      <c r="FL227" s="36"/>
      <c r="FM227" s="36"/>
      <c r="FN227" s="36"/>
      <c r="FO227" s="36"/>
      <c r="FP227" s="36"/>
      <c r="FQ227" s="36"/>
      <c r="FR227" s="36"/>
      <c r="FS227" s="36"/>
      <c r="FT227" s="36"/>
      <c r="FU227" s="36"/>
      <c r="FV227" s="36"/>
      <c r="FW227" s="36"/>
      <c r="FX227" s="36"/>
      <c r="FY227" s="36"/>
      <c r="FZ227" s="36"/>
      <c r="GA227" s="36"/>
      <c r="GB227" s="36"/>
      <c r="GC227" s="36"/>
      <c r="GD227" s="36"/>
      <c r="GE227" s="36"/>
      <c r="GF227" s="36"/>
      <c r="GG227" s="36"/>
      <c r="GH227" s="36"/>
      <c r="GI227" s="36"/>
      <c r="GJ227" s="36"/>
      <c r="GK227" s="36"/>
      <c r="GL227" s="36"/>
      <c r="GM227" s="36"/>
    </row>
    <row r="228" spans="2:195" s="37" customFormat="1" ht="17.100000000000001" customHeight="1" x14ac:dyDescent="0.25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  <c r="DS228" s="36"/>
      <c r="DT228" s="36"/>
      <c r="DU228" s="36"/>
      <c r="DV228" s="36"/>
      <c r="DW228" s="36"/>
      <c r="DX228" s="36"/>
      <c r="DY228" s="36"/>
      <c r="DZ228" s="36"/>
      <c r="EA228" s="36"/>
      <c r="EB228" s="36"/>
      <c r="EC228" s="36"/>
      <c r="ED228" s="36"/>
      <c r="EE228" s="36"/>
      <c r="EF228" s="36"/>
      <c r="EG228" s="36"/>
      <c r="EH228" s="36"/>
      <c r="EI228" s="36"/>
      <c r="EJ228" s="36"/>
      <c r="EK228" s="36"/>
      <c r="EL228" s="36"/>
      <c r="EM228" s="36"/>
      <c r="EN228" s="36"/>
      <c r="EO228" s="36"/>
      <c r="EP228" s="36"/>
      <c r="EQ228" s="36"/>
      <c r="ER228" s="36"/>
      <c r="ES228" s="36"/>
      <c r="ET228" s="36"/>
      <c r="EU228" s="36"/>
      <c r="EV228" s="36"/>
      <c r="EW228" s="36"/>
      <c r="EX228" s="36"/>
      <c r="EY228" s="36"/>
      <c r="EZ228" s="36"/>
      <c r="FA228" s="36"/>
      <c r="FB228" s="36"/>
      <c r="FC228" s="36"/>
      <c r="FD228" s="36"/>
      <c r="FE228" s="36"/>
      <c r="FF228" s="36"/>
      <c r="FG228" s="36"/>
      <c r="FH228" s="36"/>
      <c r="FI228" s="36"/>
      <c r="FJ228" s="36"/>
      <c r="FK228" s="36"/>
      <c r="FL228" s="36"/>
      <c r="FM228" s="36"/>
      <c r="FN228" s="36"/>
      <c r="FO228" s="36"/>
      <c r="FP228" s="36"/>
      <c r="FQ228" s="36"/>
      <c r="FR228" s="36"/>
      <c r="FS228" s="36"/>
      <c r="FT228" s="36"/>
      <c r="FU228" s="36"/>
      <c r="FV228" s="36"/>
      <c r="FW228" s="36"/>
      <c r="FX228" s="36"/>
      <c r="FY228" s="36"/>
      <c r="FZ228" s="36"/>
      <c r="GA228" s="36"/>
      <c r="GB228" s="36"/>
      <c r="GC228" s="36"/>
      <c r="GD228" s="36"/>
      <c r="GE228" s="36"/>
      <c r="GF228" s="36"/>
      <c r="GG228" s="36"/>
      <c r="GH228" s="36"/>
      <c r="GI228" s="36"/>
      <c r="GJ228" s="36"/>
      <c r="GK228" s="36"/>
      <c r="GL228" s="36"/>
      <c r="GM228" s="36"/>
    </row>
    <row r="229" spans="2:195" s="37" customFormat="1" ht="17.100000000000001" customHeight="1" x14ac:dyDescent="0.25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6"/>
      <c r="DR229" s="36"/>
      <c r="DS229" s="36"/>
      <c r="DT229" s="36"/>
      <c r="DU229" s="36"/>
      <c r="DV229" s="36"/>
      <c r="DW229" s="36"/>
      <c r="DX229" s="36"/>
      <c r="DY229" s="36"/>
      <c r="DZ229" s="36"/>
      <c r="EA229" s="36"/>
      <c r="EB229" s="36"/>
      <c r="EC229" s="36"/>
      <c r="ED229" s="36"/>
      <c r="EE229" s="36"/>
      <c r="EF229" s="36"/>
      <c r="EG229" s="36"/>
      <c r="EH229" s="36"/>
      <c r="EI229" s="36"/>
      <c r="EJ229" s="36"/>
      <c r="EK229" s="36"/>
      <c r="EL229" s="36"/>
      <c r="EM229" s="36"/>
      <c r="EN229" s="36"/>
      <c r="EO229" s="36"/>
      <c r="EP229" s="36"/>
      <c r="EQ229" s="36"/>
      <c r="ER229" s="36"/>
      <c r="ES229" s="36"/>
      <c r="ET229" s="36"/>
      <c r="EU229" s="36"/>
      <c r="EV229" s="36"/>
      <c r="EW229" s="36"/>
      <c r="EX229" s="36"/>
      <c r="EY229" s="36"/>
      <c r="EZ229" s="36"/>
      <c r="FA229" s="36"/>
      <c r="FB229" s="36"/>
      <c r="FC229" s="36"/>
      <c r="FD229" s="36"/>
      <c r="FE229" s="36"/>
      <c r="FF229" s="36"/>
      <c r="FG229" s="36"/>
      <c r="FH229" s="36"/>
      <c r="FI229" s="36"/>
      <c r="FJ229" s="36"/>
      <c r="FK229" s="36"/>
      <c r="FL229" s="36"/>
      <c r="FM229" s="36"/>
      <c r="FN229" s="36"/>
      <c r="FO229" s="36"/>
      <c r="FP229" s="36"/>
      <c r="FQ229" s="36"/>
      <c r="FR229" s="36"/>
      <c r="FS229" s="36"/>
      <c r="FT229" s="36"/>
      <c r="FU229" s="36"/>
      <c r="FV229" s="36"/>
      <c r="FW229" s="36"/>
      <c r="FX229" s="36"/>
      <c r="FY229" s="36"/>
      <c r="FZ229" s="36"/>
      <c r="GA229" s="36"/>
      <c r="GB229" s="36"/>
      <c r="GC229" s="36"/>
      <c r="GD229" s="36"/>
      <c r="GE229" s="36"/>
      <c r="GF229" s="36"/>
      <c r="GG229" s="36"/>
      <c r="GH229" s="36"/>
      <c r="GI229" s="36"/>
      <c r="GJ229" s="36"/>
      <c r="GK229" s="36"/>
      <c r="GL229" s="36"/>
      <c r="GM229" s="36"/>
    </row>
    <row r="230" spans="2:195" s="37" customFormat="1" ht="17.100000000000001" customHeight="1" x14ac:dyDescent="0.25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36"/>
      <c r="DC230" s="36"/>
      <c r="DD230" s="36"/>
      <c r="DE230" s="36"/>
      <c r="DF230" s="36"/>
      <c r="DG230" s="36"/>
      <c r="DH230" s="36"/>
      <c r="DI230" s="36"/>
      <c r="DJ230" s="36"/>
      <c r="DK230" s="36"/>
      <c r="DL230" s="36"/>
      <c r="DM230" s="36"/>
      <c r="DN230" s="36"/>
      <c r="DO230" s="36"/>
      <c r="DP230" s="36"/>
      <c r="DQ230" s="36"/>
      <c r="DR230" s="36"/>
      <c r="DS230" s="36"/>
      <c r="DT230" s="36"/>
      <c r="DU230" s="36"/>
      <c r="DV230" s="36"/>
      <c r="DW230" s="36"/>
      <c r="DX230" s="36"/>
      <c r="DY230" s="36"/>
      <c r="DZ230" s="36"/>
      <c r="EA230" s="36"/>
      <c r="EB230" s="36"/>
      <c r="EC230" s="36"/>
      <c r="ED230" s="36"/>
      <c r="EE230" s="36"/>
      <c r="EF230" s="36"/>
      <c r="EG230" s="36"/>
      <c r="EH230" s="36"/>
      <c r="EI230" s="36"/>
      <c r="EJ230" s="36"/>
      <c r="EK230" s="36"/>
      <c r="EL230" s="36"/>
      <c r="EM230" s="36"/>
      <c r="EN230" s="36"/>
      <c r="EO230" s="36"/>
      <c r="EP230" s="36"/>
      <c r="EQ230" s="36"/>
      <c r="ER230" s="36"/>
      <c r="ES230" s="36"/>
      <c r="ET230" s="36"/>
      <c r="EU230" s="36"/>
      <c r="EV230" s="36"/>
      <c r="EW230" s="36"/>
      <c r="EX230" s="36"/>
      <c r="EY230" s="36"/>
      <c r="EZ230" s="36"/>
      <c r="FA230" s="36"/>
      <c r="FB230" s="36"/>
      <c r="FC230" s="36"/>
      <c r="FD230" s="36"/>
      <c r="FE230" s="36"/>
      <c r="FF230" s="36"/>
      <c r="FG230" s="36"/>
      <c r="FH230" s="36"/>
      <c r="FI230" s="36"/>
      <c r="FJ230" s="36"/>
      <c r="FK230" s="36"/>
      <c r="FL230" s="36"/>
      <c r="FM230" s="36"/>
      <c r="FN230" s="36"/>
      <c r="FO230" s="36"/>
      <c r="FP230" s="36"/>
      <c r="FQ230" s="36"/>
      <c r="FR230" s="36"/>
      <c r="FS230" s="36"/>
      <c r="FT230" s="36"/>
      <c r="FU230" s="36"/>
      <c r="FV230" s="36"/>
      <c r="FW230" s="36"/>
      <c r="FX230" s="36"/>
      <c r="FY230" s="36"/>
      <c r="FZ230" s="36"/>
      <c r="GA230" s="36"/>
      <c r="GB230" s="36"/>
      <c r="GC230" s="36"/>
      <c r="GD230" s="36"/>
      <c r="GE230" s="36"/>
      <c r="GF230" s="36"/>
      <c r="GG230" s="36"/>
      <c r="GH230" s="36"/>
      <c r="GI230" s="36"/>
      <c r="GJ230" s="36"/>
      <c r="GK230" s="36"/>
      <c r="GL230" s="36"/>
      <c r="GM230" s="36"/>
    </row>
    <row r="231" spans="2:195" s="37" customFormat="1" ht="17.100000000000001" customHeight="1" x14ac:dyDescent="0.25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6"/>
      <c r="DR231" s="36"/>
      <c r="DS231" s="36"/>
      <c r="DT231" s="36"/>
      <c r="DU231" s="36"/>
      <c r="DV231" s="36"/>
      <c r="DW231" s="36"/>
      <c r="DX231" s="36"/>
      <c r="DY231" s="36"/>
      <c r="DZ231" s="36"/>
      <c r="EA231" s="36"/>
      <c r="EB231" s="36"/>
      <c r="EC231" s="36"/>
      <c r="ED231" s="36"/>
      <c r="EE231" s="36"/>
      <c r="EF231" s="36"/>
      <c r="EG231" s="36"/>
      <c r="EH231" s="36"/>
      <c r="EI231" s="36"/>
      <c r="EJ231" s="36"/>
      <c r="EK231" s="36"/>
      <c r="EL231" s="36"/>
      <c r="EM231" s="36"/>
      <c r="EN231" s="36"/>
      <c r="EO231" s="36"/>
      <c r="EP231" s="36"/>
      <c r="EQ231" s="36"/>
      <c r="ER231" s="36"/>
      <c r="ES231" s="36"/>
      <c r="ET231" s="36"/>
      <c r="EU231" s="36"/>
      <c r="EV231" s="36"/>
      <c r="EW231" s="36"/>
      <c r="EX231" s="36"/>
      <c r="EY231" s="36"/>
      <c r="EZ231" s="36"/>
      <c r="FA231" s="36"/>
      <c r="FB231" s="36"/>
      <c r="FC231" s="36"/>
      <c r="FD231" s="36"/>
      <c r="FE231" s="36"/>
      <c r="FF231" s="36"/>
      <c r="FG231" s="36"/>
      <c r="FH231" s="36"/>
      <c r="FI231" s="36"/>
      <c r="FJ231" s="36"/>
      <c r="FK231" s="36"/>
      <c r="FL231" s="36"/>
      <c r="FM231" s="36"/>
      <c r="FN231" s="36"/>
      <c r="FO231" s="36"/>
      <c r="FP231" s="36"/>
      <c r="FQ231" s="36"/>
      <c r="FR231" s="36"/>
      <c r="FS231" s="36"/>
      <c r="FT231" s="36"/>
      <c r="FU231" s="36"/>
      <c r="FV231" s="36"/>
      <c r="FW231" s="36"/>
      <c r="FX231" s="36"/>
      <c r="FY231" s="36"/>
      <c r="FZ231" s="36"/>
      <c r="GA231" s="36"/>
      <c r="GB231" s="36"/>
      <c r="GC231" s="36"/>
      <c r="GD231" s="36"/>
      <c r="GE231" s="36"/>
      <c r="GF231" s="36"/>
      <c r="GG231" s="36"/>
      <c r="GH231" s="36"/>
      <c r="GI231" s="36"/>
      <c r="GJ231" s="36"/>
      <c r="GK231" s="36"/>
      <c r="GL231" s="36"/>
      <c r="GM231" s="36"/>
    </row>
    <row r="232" spans="2:195" s="37" customFormat="1" ht="17.100000000000001" customHeight="1" x14ac:dyDescent="0.25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6"/>
      <c r="DW232" s="36"/>
      <c r="DX232" s="36"/>
      <c r="DY232" s="36"/>
      <c r="DZ232" s="36"/>
      <c r="EA232" s="36"/>
      <c r="EB232" s="36"/>
      <c r="EC232" s="36"/>
      <c r="ED232" s="36"/>
      <c r="EE232" s="36"/>
      <c r="EF232" s="36"/>
      <c r="EG232" s="36"/>
      <c r="EH232" s="36"/>
      <c r="EI232" s="36"/>
      <c r="EJ232" s="36"/>
      <c r="EK232" s="36"/>
      <c r="EL232" s="36"/>
      <c r="EM232" s="36"/>
      <c r="EN232" s="36"/>
      <c r="EO232" s="36"/>
      <c r="EP232" s="36"/>
      <c r="EQ232" s="36"/>
      <c r="ER232" s="36"/>
      <c r="ES232" s="36"/>
      <c r="ET232" s="36"/>
      <c r="EU232" s="36"/>
      <c r="EV232" s="36"/>
      <c r="EW232" s="36"/>
      <c r="EX232" s="36"/>
      <c r="EY232" s="36"/>
      <c r="EZ232" s="36"/>
      <c r="FA232" s="36"/>
      <c r="FB232" s="36"/>
      <c r="FC232" s="36"/>
      <c r="FD232" s="36"/>
      <c r="FE232" s="36"/>
      <c r="FF232" s="36"/>
      <c r="FG232" s="36"/>
      <c r="FH232" s="36"/>
      <c r="FI232" s="36"/>
      <c r="FJ232" s="36"/>
      <c r="FK232" s="36"/>
      <c r="FL232" s="36"/>
      <c r="FM232" s="36"/>
      <c r="FN232" s="36"/>
      <c r="FO232" s="36"/>
      <c r="FP232" s="36"/>
      <c r="FQ232" s="36"/>
      <c r="FR232" s="36"/>
      <c r="FS232" s="36"/>
      <c r="FT232" s="36"/>
      <c r="FU232" s="36"/>
      <c r="FV232" s="36"/>
      <c r="FW232" s="36"/>
      <c r="FX232" s="36"/>
      <c r="FY232" s="36"/>
      <c r="FZ232" s="36"/>
      <c r="GA232" s="36"/>
      <c r="GB232" s="36"/>
      <c r="GC232" s="36"/>
      <c r="GD232" s="36"/>
      <c r="GE232" s="36"/>
      <c r="GF232" s="36"/>
      <c r="GG232" s="36"/>
      <c r="GH232" s="36"/>
      <c r="GI232" s="36"/>
      <c r="GJ232" s="36"/>
      <c r="GK232" s="36"/>
      <c r="GL232" s="36"/>
      <c r="GM232" s="36"/>
    </row>
    <row r="233" spans="2:195" s="37" customFormat="1" ht="17.100000000000001" customHeight="1" x14ac:dyDescent="0.25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  <c r="DU233" s="36"/>
      <c r="DV233" s="36"/>
      <c r="DW233" s="36"/>
      <c r="DX233" s="36"/>
      <c r="DY233" s="36"/>
      <c r="DZ233" s="36"/>
      <c r="EA233" s="36"/>
      <c r="EB233" s="36"/>
      <c r="EC233" s="36"/>
      <c r="ED233" s="36"/>
      <c r="EE233" s="36"/>
      <c r="EF233" s="36"/>
      <c r="EG233" s="36"/>
      <c r="EH233" s="36"/>
      <c r="EI233" s="36"/>
      <c r="EJ233" s="36"/>
      <c r="EK233" s="36"/>
      <c r="EL233" s="36"/>
      <c r="EM233" s="36"/>
      <c r="EN233" s="36"/>
      <c r="EO233" s="36"/>
      <c r="EP233" s="36"/>
      <c r="EQ233" s="36"/>
      <c r="ER233" s="36"/>
      <c r="ES233" s="36"/>
      <c r="ET233" s="36"/>
      <c r="EU233" s="36"/>
      <c r="EV233" s="36"/>
      <c r="EW233" s="36"/>
      <c r="EX233" s="36"/>
      <c r="EY233" s="36"/>
      <c r="EZ233" s="36"/>
      <c r="FA233" s="36"/>
      <c r="FB233" s="36"/>
      <c r="FC233" s="36"/>
      <c r="FD233" s="36"/>
      <c r="FE233" s="36"/>
      <c r="FF233" s="36"/>
      <c r="FG233" s="36"/>
      <c r="FH233" s="36"/>
      <c r="FI233" s="36"/>
      <c r="FJ233" s="36"/>
      <c r="FK233" s="36"/>
      <c r="FL233" s="36"/>
      <c r="FM233" s="36"/>
      <c r="FN233" s="36"/>
      <c r="FO233" s="36"/>
      <c r="FP233" s="36"/>
      <c r="FQ233" s="36"/>
      <c r="FR233" s="36"/>
      <c r="FS233" s="36"/>
      <c r="FT233" s="36"/>
      <c r="FU233" s="36"/>
      <c r="FV233" s="36"/>
      <c r="FW233" s="36"/>
      <c r="FX233" s="36"/>
      <c r="FY233" s="36"/>
      <c r="FZ233" s="36"/>
      <c r="GA233" s="36"/>
      <c r="GB233" s="36"/>
      <c r="GC233" s="36"/>
      <c r="GD233" s="36"/>
      <c r="GE233" s="36"/>
      <c r="GF233" s="36"/>
      <c r="GG233" s="36"/>
      <c r="GH233" s="36"/>
      <c r="GI233" s="36"/>
      <c r="GJ233" s="36"/>
      <c r="GK233" s="36"/>
      <c r="GL233" s="36"/>
      <c r="GM233" s="36"/>
    </row>
    <row r="234" spans="2:195" s="37" customFormat="1" ht="17.100000000000001" customHeight="1" x14ac:dyDescent="0.2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6"/>
      <c r="DR234" s="36"/>
      <c r="DS234" s="36"/>
      <c r="DT234" s="36"/>
      <c r="DU234" s="36"/>
      <c r="DV234" s="36"/>
      <c r="DW234" s="36"/>
      <c r="DX234" s="36"/>
      <c r="DY234" s="36"/>
      <c r="DZ234" s="36"/>
      <c r="EA234" s="36"/>
      <c r="EB234" s="36"/>
      <c r="EC234" s="36"/>
      <c r="ED234" s="36"/>
      <c r="EE234" s="36"/>
      <c r="EF234" s="36"/>
      <c r="EG234" s="36"/>
      <c r="EH234" s="36"/>
      <c r="EI234" s="36"/>
      <c r="EJ234" s="36"/>
      <c r="EK234" s="36"/>
      <c r="EL234" s="36"/>
      <c r="EM234" s="36"/>
      <c r="EN234" s="36"/>
      <c r="EO234" s="36"/>
      <c r="EP234" s="36"/>
      <c r="EQ234" s="36"/>
      <c r="ER234" s="36"/>
      <c r="ES234" s="36"/>
      <c r="ET234" s="36"/>
      <c r="EU234" s="36"/>
      <c r="EV234" s="36"/>
      <c r="EW234" s="36"/>
      <c r="EX234" s="36"/>
      <c r="EY234" s="36"/>
      <c r="EZ234" s="36"/>
      <c r="FA234" s="36"/>
      <c r="FB234" s="36"/>
      <c r="FC234" s="36"/>
      <c r="FD234" s="36"/>
      <c r="FE234" s="36"/>
      <c r="FF234" s="36"/>
      <c r="FG234" s="36"/>
      <c r="FH234" s="36"/>
      <c r="FI234" s="36"/>
      <c r="FJ234" s="36"/>
      <c r="FK234" s="36"/>
      <c r="FL234" s="36"/>
      <c r="FM234" s="36"/>
      <c r="FN234" s="36"/>
      <c r="FO234" s="36"/>
      <c r="FP234" s="36"/>
      <c r="FQ234" s="36"/>
      <c r="FR234" s="36"/>
      <c r="FS234" s="36"/>
      <c r="FT234" s="36"/>
      <c r="FU234" s="36"/>
      <c r="FV234" s="36"/>
      <c r="FW234" s="36"/>
      <c r="FX234" s="36"/>
      <c r="FY234" s="36"/>
      <c r="FZ234" s="36"/>
      <c r="GA234" s="36"/>
      <c r="GB234" s="36"/>
      <c r="GC234" s="36"/>
      <c r="GD234" s="36"/>
      <c r="GE234" s="36"/>
      <c r="GF234" s="36"/>
      <c r="GG234" s="36"/>
      <c r="GH234" s="36"/>
      <c r="GI234" s="36"/>
      <c r="GJ234" s="36"/>
      <c r="GK234" s="36"/>
      <c r="GL234" s="36"/>
      <c r="GM234" s="36"/>
    </row>
    <row r="235" spans="2:195" s="37" customFormat="1" ht="17.100000000000001" customHeight="1" x14ac:dyDescent="0.25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36"/>
      <c r="DQ235" s="36"/>
      <c r="DR235" s="36"/>
      <c r="DS235" s="36"/>
      <c r="DT235" s="36"/>
      <c r="DU235" s="36"/>
      <c r="DV235" s="36"/>
      <c r="DW235" s="36"/>
      <c r="DX235" s="36"/>
      <c r="DY235" s="36"/>
      <c r="DZ235" s="36"/>
      <c r="EA235" s="36"/>
      <c r="EB235" s="36"/>
      <c r="EC235" s="36"/>
      <c r="ED235" s="36"/>
      <c r="EE235" s="36"/>
      <c r="EF235" s="36"/>
      <c r="EG235" s="36"/>
      <c r="EH235" s="36"/>
      <c r="EI235" s="36"/>
      <c r="EJ235" s="36"/>
      <c r="EK235" s="36"/>
      <c r="EL235" s="36"/>
      <c r="EM235" s="36"/>
      <c r="EN235" s="36"/>
      <c r="EO235" s="36"/>
      <c r="EP235" s="36"/>
      <c r="EQ235" s="36"/>
      <c r="ER235" s="36"/>
      <c r="ES235" s="36"/>
      <c r="ET235" s="36"/>
      <c r="EU235" s="36"/>
      <c r="EV235" s="36"/>
      <c r="EW235" s="36"/>
      <c r="EX235" s="36"/>
      <c r="EY235" s="36"/>
      <c r="EZ235" s="36"/>
      <c r="FA235" s="36"/>
      <c r="FB235" s="36"/>
      <c r="FC235" s="36"/>
      <c r="FD235" s="36"/>
      <c r="FE235" s="36"/>
      <c r="FF235" s="36"/>
      <c r="FG235" s="36"/>
      <c r="FH235" s="36"/>
      <c r="FI235" s="36"/>
      <c r="FJ235" s="36"/>
      <c r="FK235" s="36"/>
      <c r="FL235" s="36"/>
      <c r="FM235" s="36"/>
      <c r="FN235" s="36"/>
      <c r="FO235" s="36"/>
      <c r="FP235" s="36"/>
      <c r="FQ235" s="36"/>
      <c r="FR235" s="36"/>
      <c r="FS235" s="36"/>
      <c r="FT235" s="36"/>
      <c r="FU235" s="36"/>
      <c r="FV235" s="36"/>
      <c r="FW235" s="36"/>
      <c r="FX235" s="36"/>
      <c r="FY235" s="36"/>
      <c r="FZ235" s="36"/>
      <c r="GA235" s="36"/>
      <c r="GB235" s="36"/>
      <c r="GC235" s="36"/>
      <c r="GD235" s="36"/>
      <c r="GE235" s="36"/>
      <c r="GF235" s="36"/>
      <c r="GG235" s="36"/>
      <c r="GH235" s="36"/>
      <c r="GI235" s="36"/>
      <c r="GJ235" s="36"/>
      <c r="GK235" s="36"/>
      <c r="GL235" s="36"/>
      <c r="GM235" s="36"/>
    </row>
    <row r="236" spans="2:195" s="37" customFormat="1" ht="17.100000000000001" customHeight="1" x14ac:dyDescent="0.25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36"/>
      <c r="DQ236" s="36"/>
      <c r="DR236" s="36"/>
      <c r="DS236" s="36"/>
      <c r="DT236" s="36"/>
      <c r="DU236" s="36"/>
      <c r="DV236" s="36"/>
      <c r="DW236" s="36"/>
      <c r="DX236" s="36"/>
      <c r="DY236" s="36"/>
      <c r="DZ236" s="36"/>
      <c r="EA236" s="36"/>
      <c r="EB236" s="36"/>
      <c r="EC236" s="36"/>
      <c r="ED236" s="36"/>
      <c r="EE236" s="36"/>
      <c r="EF236" s="36"/>
      <c r="EG236" s="36"/>
      <c r="EH236" s="36"/>
      <c r="EI236" s="36"/>
      <c r="EJ236" s="36"/>
      <c r="EK236" s="36"/>
      <c r="EL236" s="36"/>
      <c r="EM236" s="36"/>
      <c r="EN236" s="36"/>
      <c r="EO236" s="36"/>
      <c r="EP236" s="36"/>
      <c r="EQ236" s="36"/>
      <c r="ER236" s="36"/>
      <c r="ES236" s="36"/>
      <c r="ET236" s="36"/>
      <c r="EU236" s="36"/>
      <c r="EV236" s="36"/>
      <c r="EW236" s="36"/>
      <c r="EX236" s="36"/>
      <c r="EY236" s="36"/>
      <c r="EZ236" s="36"/>
      <c r="FA236" s="36"/>
      <c r="FB236" s="36"/>
      <c r="FC236" s="36"/>
      <c r="FD236" s="36"/>
      <c r="FE236" s="36"/>
      <c r="FF236" s="36"/>
      <c r="FG236" s="36"/>
      <c r="FH236" s="36"/>
      <c r="FI236" s="36"/>
      <c r="FJ236" s="36"/>
      <c r="FK236" s="36"/>
      <c r="FL236" s="36"/>
      <c r="FM236" s="36"/>
      <c r="FN236" s="36"/>
      <c r="FO236" s="36"/>
      <c r="FP236" s="36"/>
      <c r="FQ236" s="36"/>
      <c r="FR236" s="36"/>
      <c r="FS236" s="36"/>
      <c r="FT236" s="36"/>
      <c r="FU236" s="36"/>
      <c r="FV236" s="36"/>
      <c r="FW236" s="36"/>
      <c r="FX236" s="36"/>
      <c r="FY236" s="36"/>
      <c r="FZ236" s="36"/>
      <c r="GA236" s="36"/>
      <c r="GB236" s="36"/>
      <c r="GC236" s="36"/>
      <c r="GD236" s="36"/>
      <c r="GE236" s="36"/>
      <c r="GF236" s="36"/>
      <c r="GG236" s="36"/>
      <c r="GH236" s="36"/>
      <c r="GI236" s="36"/>
      <c r="GJ236" s="36"/>
      <c r="GK236" s="36"/>
      <c r="GL236" s="36"/>
      <c r="GM236" s="36"/>
    </row>
    <row r="237" spans="2:195" s="37" customFormat="1" ht="17.100000000000001" customHeight="1" x14ac:dyDescent="0.25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6"/>
      <c r="DR237" s="36"/>
      <c r="DS237" s="36"/>
      <c r="DT237" s="36"/>
      <c r="DU237" s="36"/>
      <c r="DV237" s="36"/>
      <c r="DW237" s="36"/>
      <c r="DX237" s="36"/>
      <c r="DY237" s="36"/>
      <c r="DZ237" s="36"/>
      <c r="EA237" s="36"/>
      <c r="EB237" s="36"/>
      <c r="EC237" s="36"/>
      <c r="ED237" s="36"/>
      <c r="EE237" s="36"/>
      <c r="EF237" s="36"/>
      <c r="EG237" s="36"/>
      <c r="EH237" s="36"/>
      <c r="EI237" s="36"/>
      <c r="EJ237" s="36"/>
      <c r="EK237" s="36"/>
      <c r="EL237" s="36"/>
      <c r="EM237" s="36"/>
      <c r="EN237" s="36"/>
      <c r="EO237" s="36"/>
      <c r="EP237" s="36"/>
      <c r="EQ237" s="36"/>
      <c r="ER237" s="36"/>
      <c r="ES237" s="36"/>
      <c r="ET237" s="36"/>
      <c r="EU237" s="36"/>
      <c r="EV237" s="36"/>
      <c r="EW237" s="36"/>
      <c r="EX237" s="36"/>
      <c r="EY237" s="36"/>
      <c r="EZ237" s="36"/>
      <c r="FA237" s="36"/>
      <c r="FB237" s="36"/>
      <c r="FC237" s="36"/>
      <c r="FD237" s="36"/>
      <c r="FE237" s="36"/>
      <c r="FF237" s="36"/>
      <c r="FG237" s="36"/>
      <c r="FH237" s="36"/>
      <c r="FI237" s="36"/>
      <c r="FJ237" s="36"/>
      <c r="FK237" s="36"/>
      <c r="FL237" s="36"/>
      <c r="FM237" s="36"/>
      <c r="FN237" s="36"/>
      <c r="FO237" s="36"/>
      <c r="FP237" s="36"/>
      <c r="FQ237" s="36"/>
      <c r="FR237" s="36"/>
      <c r="FS237" s="36"/>
      <c r="FT237" s="36"/>
      <c r="FU237" s="36"/>
      <c r="FV237" s="36"/>
      <c r="FW237" s="36"/>
      <c r="FX237" s="36"/>
      <c r="FY237" s="36"/>
      <c r="FZ237" s="36"/>
      <c r="GA237" s="36"/>
      <c r="GB237" s="36"/>
      <c r="GC237" s="36"/>
      <c r="GD237" s="36"/>
      <c r="GE237" s="36"/>
      <c r="GF237" s="36"/>
      <c r="GG237" s="36"/>
      <c r="GH237" s="36"/>
      <c r="GI237" s="36"/>
      <c r="GJ237" s="36"/>
      <c r="GK237" s="36"/>
      <c r="GL237" s="36"/>
      <c r="GM237" s="36"/>
    </row>
    <row r="238" spans="2:195" s="37" customFormat="1" ht="17.100000000000001" customHeight="1" x14ac:dyDescent="0.25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6"/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/>
      <c r="ET238" s="36"/>
      <c r="EU238" s="36"/>
      <c r="EV238" s="36"/>
      <c r="EW238" s="36"/>
      <c r="EX238" s="36"/>
      <c r="EY238" s="36"/>
      <c r="EZ238" s="36"/>
      <c r="FA238" s="36"/>
      <c r="FB238" s="36"/>
      <c r="FC238" s="36"/>
      <c r="FD238" s="36"/>
      <c r="FE238" s="36"/>
      <c r="FF238" s="36"/>
      <c r="FG238" s="36"/>
      <c r="FH238" s="36"/>
      <c r="FI238" s="36"/>
      <c r="FJ238" s="36"/>
      <c r="FK238" s="36"/>
      <c r="FL238" s="36"/>
      <c r="FM238" s="36"/>
      <c r="FN238" s="36"/>
      <c r="FO238" s="36"/>
      <c r="FP238" s="36"/>
      <c r="FQ238" s="36"/>
      <c r="FR238" s="36"/>
      <c r="FS238" s="36"/>
      <c r="FT238" s="36"/>
      <c r="FU238" s="36"/>
      <c r="FV238" s="36"/>
      <c r="FW238" s="36"/>
      <c r="FX238" s="36"/>
      <c r="FY238" s="36"/>
      <c r="FZ238" s="36"/>
      <c r="GA238" s="36"/>
      <c r="GB238" s="36"/>
      <c r="GC238" s="36"/>
      <c r="GD238" s="36"/>
      <c r="GE238" s="36"/>
      <c r="GF238" s="36"/>
      <c r="GG238" s="36"/>
      <c r="GH238" s="36"/>
      <c r="GI238" s="36"/>
      <c r="GJ238" s="36"/>
      <c r="GK238" s="36"/>
      <c r="GL238" s="36"/>
      <c r="GM238" s="36"/>
    </row>
    <row r="239" spans="2:195" s="37" customFormat="1" ht="17.100000000000001" customHeight="1" x14ac:dyDescent="0.25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  <c r="DU239" s="36"/>
      <c r="DV239" s="36"/>
      <c r="DW239" s="36"/>
      <c r="DX239" s="36"/>
      <c r="DY239" s="36"/>
      <c r="DZ239" s="36"/>
      <c r="EA239" s="36"/>
      <c r="EB239" s="36"/>
      <c r="EC239" s="36"/>
      <c r="ED239" s="36"/>
      <c r="EE239" s="36"/>
      <c r="EF239" s="36"/>
      <c r="EG239" s="36"/>
      <c r="EH239" s="36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/>
      <c r="ET239" s="36"/>
      <c r="EU239" s="36"/>
      <c r="EV239" s="36"/>
      <c r="EW239" s="36"/>
      <c r="EX239" s="36"/>
      <c r="EY239" s="36"/>
      <c r="EZ239" s="36"/>
      <c r="FA239" s="36"/>
      <c r="FB239" s="36"/>
      <c r="FC239" s="36"/>
      <c r="FD239" s="36"/>
      <c r="FE239" s="36"/>
      <c r="FF239" s="36"/>
      <c r="FG239" s="36"/>
      <c r="FH239" s="36"/>
      <c r="FI239" s="36"/>
      <c r="FJ239" s="36"/>
      <c r="FK239" s="36"/>
      <c r="FL239" s="36"/>
      <c r="FM239" s="36"/>
      <c r="FN239" s="36"/>
      <c r="FO239" s="36"/>
      <c r="FP239" s="36"/>
      <c r="FQ239" s="36"/>
      <c r="FR239" s="36"/>
      <c r="FS239" s="36"/>
      <c r="FT239" s="36"/>
      <c r="FU239" s="36"/>
      <c r="FV239" s="36"/>
      <c r="FW239" s="36"/>
      <c r="FX239" s="36"/>
      <c r="FY239" s="36"/>
      <c r="FZ239" s="36"/>
      <c r="GA239" s="36"/>
      <c r="GB239" s="36"/>
      <c r="GC239" s="36"/>
      <c r="GD239" s="36"/>
      <c r="GE239" s="36"/>
      <c r="GF239" s="36"/>
      <c r="GG239" s="36"/>
      <c r="GH239" s="36"/>
      <c r="GI239" s="36"/>
      <c r="GJ239" s="36"/>
      <c r="GK239" s="36"/>
      <c r="GL239" s="36"/>
      <c r="GM239" s="36"/>
    </row>
    <row r="240" spans="2:195" s="37" customFormat="1" ht="17.100000000000001" customHeight="1" x14ac:dyDescent="0.25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  <c r="DU240" s="36"/>
      <c r="DV240" s="36"/>
      <c r="DW240" s="36"/>
      <c r="DX240" s="36"/>
      <c r="DY240" s="36"/>
      <c r="DZ240" s="36"/>
      <c r="EA240" s="36"/>
      <c r="EB240" s="36"/>
      <c r="EC240" s="36"/>
      <c r="ED240" s="36"/>
      <c r="EE240" s="36"/>
      <c r="EF240" s="36"/>
      <c r="EG240" s="36"/>
      <c r="EH240" s="36"/>
      <c r="EI240" s="36"/>
      <c r="EJ240" s="36"/>
      <c r="EK240" s="36"/>
      <c r="EL240" s="36"/>
      <c r="EM240" s="36"/>
      <c r="EN240" s="36"/>
      <c r="EO240" s="36"/>
      <c r="EP240" s="36"/>
      <c r="EQ240" s="36"/>
      <c r="ER240" s="36"/>
      <c r="ES240" s="36"/>
      <c r="ET240" s="36"/>
      <c r="EU240" s="36"/>
      <c r="EV240" s="36"/>
      <c r="EW240" s="36"/>
      <c r="EX240" s="36"/>
      <c r="EY240" s="36"/>
      <c r="EZ240" s="36"/>
      <c r="FA240" s="36"/>
      <c r="FB240" s="36"/>
      <c r="FC240" s="36"/>
      <c r="FD240" s="36"/>
      <c r="FE240" s="36"/>
      <c r="FF240" s="36"/>
      <c r="FG240" s="36"/>
      <c r="FH240" s="36"/>
      <c r="FI240" s="36"/>
      <c r="FJ240" s="36"/>
      <c r="FK240" s="36"/>
      <c r="FL240" s="36"/>
      <c r="FM240" s="36"/>
      <c r="FN240" s="36"/>
      <c r="FO240" s="36"/>
      <c r="FP240" s="36"/>
      <c r="FQ240" s="36"/>
      <c r="FR240" s="36"/>
      <c r="FS240" s="36"/>
      <c r="FT240" s="36"/>
      <c r="FU240" s="36"/>
      <c r="FV240" s="36"/>
      <c r="FW240" s="36"/>
      <c r="FX240" s="36"/>
      <c r="FY240" s="36"/>
      <c r="FZ240" s="36"/>
      <c r="GA240" s="36"/>
      <c r="GB240" s="36"/>
      <c r="GC240" s="36"/>
      <c r="GD240" s="36"/>
      <c r="GE240" s="36"/>
      <c r="GF240" s="36"/>
      <c r="GG240" s="36"/>
      <c r="GH240" s="36"/>
      <c r="GI240" s="36"/>
      <c r="GJ240" s="36"/>
      <c r="GK240" s="36"/>
      <c r="GL240" s="36"/>
      <c r="GM240" s="36"/>
    </row>
    <row r="241" spans="2:195" s="37" customFormat="1" ht="17.100000000000001" customHeight="1" x14ac:dyDescent="0.25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  <c r="DU241" s="36"/>
      <c r="DV241" s="36"/>
      <c r="DW241" s="36"/>
      <c r="DX241" s="36"/>
      <c r="DY241" s="36"/>
      <c r="DZ241" s="36"/>
      <c r="EA241" s="36"/>
      <c r="EB241" s="36"/>
      <c r="EC241" s="36"/>
      <c r="ED241" s="36"/>
      <c r="EE241" s="36"/>
      <c r="EF241" s="36"/>
      <c r="EG241" s="36"/>
      <c r="EH241" s="36"/>
      <c r="EI241" s="36"/>
      <c r="EJ241" s="36"/>
      <c r="EK241" s="36"/>
      <c r="EL241" s="36"/>
      <c r="EM241" s="36"/>
      <c r="EN241" s="36"/>
      <c r="EO241" s="36"/>
      <c r="EP241" s="36"/>
      <c r="EQ241" s="36"/>
      <c r="ER241" s="36"/>
      <c r="ES241" s="36"/>
      <c r="ET241" s="36"/>
      <c r="EU241" s="36"/>
      <c r="EV241" s="36"/>
      <c r="EW241" s="36"/>
      <c r="EX241" s="36"/>
      <c r="EY241" s="36"/>
      <c r="EZ241" s="36"/>
      <c r="FA241" s="36"/>
      <c r="FB241" s="36"/>
      <c r="FC241" s="36"/>
      <c r="FD241" s="36"/>
      <c r="FE241" s="36"/>
      <c r="FF241" s="36"/>
      <c r="FG241" s="36"/>
      <c r="FH241" s="36"/>
      <c r="FI241" s="36"/>
      <c r="FJ241" s="36"/>
      <c r="FK241" s="36"/>
      <c r="FL241" s="36"/>
      <c r="FM241" s="36"/>
      <c r="FN241" s="36"/>
      <c r="FO241" s="36"/>
      <c r="FP241" s="36"/>
      <c r="FQ241" s="36"/>
      <c r="FR241" s="36"/>
      <c r="FS241" s="36"/>
      <c r="FT241" s="36"/>
      <c r="FU241" s="36"/>
      <c r="FV241" s="36"/>
      <c r="FW241" s="36"/>
      <c r="FX241" s="36"/>
      <c r="FY241" s="36"/>
      <c r="FZ241" s="36"/>
      <c r="GA241" s="36"/>
      <c r="GB241" s="36"/>
      <c r="GC241" s="36"/>
      <c r="GD241" s="36"/>
      <c r="GE241" s="36"/>
      <c r="GF241" s="36"/>
      <c r="GG241" s="36"/>
      <c r="GH241" s="36"/>
      <c r="GI241" s="36"/>
      <c r="GJ241" s="36"/>
      <c r="GK241" s="36"/>
      <c r="GL241" s="36"/>
      <c r="GM241" s="36"/>
    </row>
    <row r="242" spans="2:195" s="37" customFormat="1" ht="17.100000000000001" customHeight="1" x14ac:dyDescent="0.25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  <c r="DU242" s="36"/>
      <c r="DV242" s="36"/>
      <c r="DW242" s="36"/>
      <c r="DX242" s="36"/>
      <c r="DY242" s="36"/>
      <c r="DZ242" s="36"/>
      <c r="EA242" s="36"/>
      <c r="EB242" s="36"/>
      <c r="EC242" s="36"/>
      <c r="ED242" s="36"/>
      <c r="EE242" s="36"/>
      <c r="EF242" s="36"/>
      <c r="EG242" s="36"/>
      <c r="EH242" s="36"/>
      <c r="EI242" s="36"/>
      <c r="EJ242" s="36"/>
      <c r="EK242" s="36"/>
      <c r="EL242" s="36"/>
      <c r="EM242" s="36"/>
      <c r="EN242" s="36"/>
      <c r="EO242" s="36"/>
      <c r="EP242" s="36"/>
      <c r="EQ242" s="36"/>
      <c r="ER242" s="36"/>
      <c r="ES242" s="36"/>
      <c r="ET242" s="36"/>
      <c r="EU242" s="36"/>
      <c r="EV242" s="36"/>
      <c r="EW242" s="36"/>
      <c r="EX242" s="36"/>
      <c r="EY242" s="36"/>
      <c r="EZ242" s="36"/>
      <c r="FA242" s="36"/>
      <c r="FB242" s="36"/>
      <c r="FC242" s="36"/>
      <c r="FD242" s="36"/>
      <c r="FE242" s="36"/>
      <c r="FF242" s="36"/>
      <c r="FG242" s="36"/>
      <c r="FH242" s="36"/>
      <c r="FI242" s="36"/>
      <c r="FJ242" s="36"/>
      <c r="FK242" s="36"/>
      <c r="FL242" s="36"/>
      <c r="FM242" s="36"/>
      <c r="FN242" s="36"/>
      <c r="FO242" s="36"/>
      <c r="FP242" s="36"/>
      <c r="FQ242" s="36"/>
      <c r="FR242" s="36"/>
      <c r="FS242" s="36"/>
      <c r="FT242" s="36"/>
      <c r="FU242" s="36"/>
      <c r="FV242" s="36"/>
      <c r="FW242" s="36"/>
      <c r="FX242" s="36"/>
      <c r="FY242" s="36"/>
      <c r="FZ242" s="36"/>
      <c r="GA242" s="36"/>
      <c r="GB242" s="36"/>
      <c r="GC242" s="36"/>
      <c r="GD242" s="36"/>
      <c r="GE242" s="36"/>
      <c r="GF242" s="36"/>
      <c r="GG242" s="36"/>
      <c r="GH242" s="36"/>
      <c r="GI242" s="36"/>
      <c r="GJ242" s="36"/>
      <c r="GK242" s="36"/>
      <c r="GL242" s="36"/>
      <c r="GM242" s="36"/>
    </row>
    <row r="243" spans="2:195" s="37" customFormat="1" ht="17.100000000000001" customHeight="1" x14ac:dyDescent="0.25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6"/>
      <c r="DR243" s="36"/>
      <c r="DS243" s="36"/>
      <c r="DT243" s="36"/>
      <c r="DU243" s="36"/>
      <c r="DV243" s="36"/>
      <c r="DW243" s="36"/>
      <c r="DX243" s="36"/>
      <c r="DY243" s="36"/>
      <c r="DZ243" s="36"/>
      <c r="EA243" s="36"/>
      <c r="EB243" s="36"/>
      <c r="EC243" s="36"/>
      <c r="ED243" s="36"/>
      <c r="EE243" s="36"/>
      <c r="EF243" s="36"/>
      <c r="EG243" s="36"/>
      <c r="EH243" s="36"/>
      <c r="EI243" s="36"/>
      <c r="EJ243" s="36"/>
      <c r="EK243" s="36"/>
      <c r="EL243" s="36"/>
      <c r="EM243" s="36"/>
      <c r="EN243" s="36"/>
      <c r="EO243" s="36"/>
      <c r="EP243" s="36"/>
      <c r="EQ243" s="36"/>
      <c r="ER243" s="36"/>
      <c r="ES243" s="36"/>
      <c r="ET243" s="36"/>
      <c r="EU243" s="36"/>
      <c r="EV243" s="36"/>
      <c r="EW243" s="36"/>
      <c r="EX243" s="36"/>
      <c r="EY243" s="36"/>
      <c r="EZ243" s="36"/>
      <c r="FA243" s="36"/>
      <c r="FB243" s="36"/>
      <c r="FC243" s="36"/>
      <c r="FD243" s="36"/>
      <c r="FE243" s="36"/>
      <c r="FF243" s="36"/>
      <c r="FG243" s="36"/>
      <c r="FH243" s="36"/>
      <c r="FI243" s="36"/>
      <c r="FJ243" s="36"/>
      <c r="FK243" s="36"/>
      <c r="FL243" s="36"/>
      <c r="FM243" s="36"/>
      <c r="FN243" s="36"/>
      <c r="FO243" s="36"/>
      <c r="FP243" s="36"/>
      <c r="FQ243" s="36"/>
      <c r="FR243" s="36"/>
      <c r="FS243" s="36"/>
      <c r="FT243" s="36"/>
      <c r="FU243" s="36"/>
      <c r="FV243" s="36"/>
      <c r="FW243" s="36"/>
      <c r="FX243" s="36"/>
      <c r="FY243" s="36"/>
      <c r="FZ243" s="36"/>
      <c r="GA243" s="36"/>
      <c r="GB243" s="36"/>
      <c r="GC243" s="36"/>
      <c r="GD243" s="36"/>
      <c r="GE243" s="36"/>
      <c r="GF243" s="36"/>
      <c r="GG243" s="36"/>
      <c r="GH243" s="36"/>
      <c r="GI243" s="36"/>
      <c r="GJ243" s="36"/>
      <c r="GK243" s="36"/>
      <c r="GL243" s="36"/>
      <c r="GM243" s="36"/>
    </row>
    <row r="244" spans="2:195" s="37" customFormat="1" ht="17.100000000000001" customHeight="1" x14ac:dyDescent="0.25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36"/>
      <c r="DQ244" s="36"/>
      <c r="DR244" s="36"/>
      <c r="DS244" s="36"/>
      <c r="DT244" s="36"/>
      <c r="DU244" s="36"/>
      <c r="DV244" s="36"/>
      <c r="DW244" s="36"/>
      <c r="DX244" s="36"/>
      <c r="DY244" s="36"/>
      <c r="DZ244" s="36"/>
      <c r="EA244" s="36"/>
      <c r="EB244" s="36"/>
      <c r="EC244" s="36"/>
      <c r="ED244" s="36"/>
      <c r="EE244" s="36"/>
      <c r="EF244" s="36"/>
      <c r="EG244" s="36"/>
      <c r="EH244" s="36"/>
      <c r="EI244" s="36"/>
      <c r="EJ244" s="36"/>
      <c r="EK244" s="36"/>
      <c r="EL244" s="36"/>
      <c r="EM244" s="36"/>
      <c r="EN244" s="36"/>
      <c r="EO244" s="36"/>
      <c r="EP244" s="36"/>
      <c r="EQ244" s="36"/>
      <c r="ER244" s="36"/>
      <c r="ES244" s="36"/>
      <c r="ET244" s="36"/>
      <c r="EU244" s="36"/>
      <c r="EV244" s="36"/>
      <c r="EW244" s="36"/>
      <c r="EX244" s="36"/>
      <c r="EY244" s="36"/>
      <c r="EZ244" s="36"/>
      <c r="FA244" s="36"/>
      <c r="FB244" s="36"/>
      <c r="FC244" s="36"/>
      <c r="FD244" s="36"/>
      <c r="FE244" s="36"/>
      <c r="FF244" s="36"/>
      <c r="FG244" s="36"/>
      <c r="FH244" s="36"/>
      <c r="FI244" s="36"/>
      <c r="FJ244" s="36"/>
      <c r="FK244" s="36"/>
      <c r="FL244" s="36"/>
      <c r="FM244" s="36"/>
      <c r="FN244" s="36"/>
      <c r="FO244" s="36"/>
      <c r="FP244" s="36"/>
      <c r="FQ244" s="36"/>
      <c r="FR244" s="36"/>
      <c r="FS244" s="36"/>
      <c r="FT244" s="36"/>
      <c r="FU244" s="36"/>
      <c r="FV244" s="36"/>
      <c r="FW244" s="36"/>
      <c r="FX244" s="36"/>
      <c r="FY244" s="36"/>
      <c r="FZ244" s="36"/>
      <c r="GA244" s="36"/>
      <c r="GB244" s="36"/>
      <c r="GC244" s="36"/>
      <c r="GD244" s="36"/>
      <c r="GE244" s="36"/>
      <c r="GF244" s="36"/>
      <c r="GG244" s="36"/>
      <c r="GH244" s="36"/>
      <c r="GI244" s="36"/>
      <c r="GJ244" s="36"/>
      <c r="GK244" s="36"/>
      <c r="GL244" s="36"/>
      <c r="GM244" s="36"/>
    </row>
    <row r="245" spans="2:195" s="37" customFormat="1" ht="17.100000000000001" customHeight="1" x14ac:dyDescent="0.25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36"/>
      <c r="DC245" s="36"/>
      <c r="DD245" s="36"/>
      <c r="DE245" s="36"/>
      <c r="DF245" s="36"/>
      <c r="DG245" s="36"/>
      <c r="DH245" s="36"/>
      <c r="DI245" s="36"/>
      <c r="DJ245" s="36"/>
      <c r="DK245" s="36"/>
      <c r="DL245" s="36"/>
      <c r="DM245" s="36"/>
      <c r="DN245" s="36"/>
      <c r="DO245" s="36"/>
      <c r="DP245" s="36"/>
      <c r="DQ245" s="36"/>
      <c r="DR245" s="36"/>
      <c r="DS245" s="36"/>
      <c r="DT245" s="36"/>
      <c r="DU245" s="36"/>
      <c r="DV245" s="36"/>
      <c r="DW245" s="36"/>
      <c r="DX245" s="36"/>
      <c r="DY245" s="36"/>
      <c r="DZ245" s="36"/>
      <c r="EA245" s="36"/>
      <c r="EB245" s="36"/>
      <c r="EC245" s="36"/>
      <c r="ED245" s="36"/>
      <c r="EE245" s="36"/>
      <c r="EF245" s="36"/>
      <c r="EG245" s="36"/>
      <c r="EH245" s="36"/>
      <c r="EI245" s="36"/>
      <c r="EJ245" s="36"/>
      <c r="EK245" s="36"/>
      <c r="EL245" s="36"/>
      <c r="EM245" s="36"/>
      <c r="EN245" s="36"/>
      <c r="EO245" s="36"/>
      <c r="EP245" s="36"/>
      <c r="EQ245" s="36"/>
      <c r="ER245" s="36"/>
      <c r="ES245" s="36"/>
      <c r="ET245" s="36"/>
      <c r="EU245" s="36"/>
      <c r="EV245" s="36"/>
      <c r="EW245" s="36"/>
      <c r="EX245" s="36"/>
      <c r="EY245" s="36"/>
      <c r="EZ245" s="36"/>
      <c r="FA245" s="36"/>
      <c r="FB245" s="36"/>
      <c r="FC245" s="36"/>
      <c r="FD245" s="36"/>
      <c r="FE245" s="36"/>
      <c r="FF245" s="36"/>
      <c r="FG245" s="36"/>
      <c r="FH245" s="36"/>
      <c r="FI245" s="36"/>
      <c r="FJ245" s="36"/>
      <c r="FK245" s="36"/>
      <c r="FL245" s="36"/>
      <c r="FM245" s="36"/>
      <c r="FN245" s="36"/>
      <c r="FO245" s="36"/>
      <c r="FP245" s="36"/>
      <c r="FQ245" s="36"/>
      <c r="FR245" s="36"/>
      <c r="FS245" s="36"/>
      <c r="FT245" s="36"/>
      <c r="FU245" s="36"/>
      <c r="FV245" s="36"/>
      <c r="FW245" s="36"/>
      <c r="FX245" s="36"/>
      <c r="FY245" s="36"/>
      <c r="FZ245" s="36"/>
      <c r="GA245" s="36"/>
      <c r="GB245" s="36"/>
      <c r="GC245" s="36"/>
      <c r="GD245" s="36"/>
      <c r="GE245" s="36"/>
      <c r="GF245" s="36"/>
      <c r="GG245" s="36"/>
      <c r="GH245" s="36"/>
      <c r="GI245" s="36"/>
      <c r="GJ245" s="36"/>
      <c r="GK245" s="36"/>
      <c r="GL245" s="36"/>
      <c r="GM245" s="36"/>
    </row>
    <row r="246" spans="2:195" s="37" customFormat="1" ht="17.100000000000001" customHeight="1" x14ac:dyDescent="0.25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6"/>
      <c r="DR246" s="36"/>
      <c r="DS246" s="36"/>
      <c r="DT246" s="36"/>
      <c r="DU246" s="36"/>
      <c r="DV246" s="36"/>
      <c r="DW246" s="36"/>
      <c r="DX246" s="36"/>
      <c r="DY246" s="36"/>
      <c r="DZ246" s="36"/>
      <c r="EA246" s="36"/>
      <c r="EB246" s="36"/>
      <c r="EC246" s="36"/>
      <c r="ED246" s="36"/>
      <c r="EE246" s="36"/>
      <c r="EF246" s="36"/>
      <c r="EG246" s="36"/>
      <c r="EH246" s="36"/>
      <c r="EI246" s="36"/>
      <c r="EJ246" s="36"/>
      <c r="EK246" s="36"/>
      <c r="EL246" s="36"/>
      <c r="EM246" s="36"/>
      <c r="EN246" s="36"/>
      <c r="EO246" s="36"/>
      <c r="EP246" s="36"/>
      <c r="EQ246" s="36"/>
      <c r="ER246" s="36"/>
      <c r="ES246" s="36"/>
      <c r="ET246" s="36"/>
      <c r="EU246" s="36"/>
      <c r="EV246" s="36"/>
      <c r="EW246" s="36"/>
      <c r="EX246" s="36"/>
      <c r="EY246" s="36"/>
      <c r="EZ246" s="36"/>
      <c r="FA246" s="36"/>
      <c r="FB246" s="36"/>
      <c r="FC246" s="36"/>
      <c r="FD246" s="36"/>
      <c r="FE246" s="36"/>
      <c r="FF246" s="36"/>
      <c r="FG246" s="36"/>
      <c r="FH246" s="36"/>
      <c r="FI246" s="36"/>
      <c r="FJ246" s="36"/>
      <c r="FK246" s="36"/>
      <c r="FL246" s="36"/>
      <c r="FM246" s="36"/>
      <c r="FN246" s="36"/>
      <c r="FO246" s="36"/>
      <c r="FP246" s="36"/>
      <c r="FQ246" s="36"/>
      <c r="FR246" s="36"/>
      <c r="FS246" s="36"/>
      <c r="FT246" s="36"/>
      <c r="FU246" s="36"/>
      <c r="FV246" s="36"/>
      <c r="FW246" s="36"/>
      <c r="FX246" s="36"/>
      <c r="FY246" s="36"/>
      <c r="FZ246" s="36"/>
      <c r="GA246" s="36"/>
      <c r="GB246" s="36"/>
      <c r="GC246" s="36"/>
      <c r="GD246" s="36"/>
      <c r="GE246" s="36"/>
      <c r="GF246" s="36"/>
      <c r="GG246" s="36"/>
      <c r="GH246" s="36"/>
      <c r="GI246" s="36"/>
      <c r="GJ246" s="36"/>
      <c r="GK246" s="36"/>
      <c r="GL246" s="36"/>
      <c r="GM246" s="36"/>
    </row>
    <row r="247" spans="2:195" s="37" customFormat="1" ht="17.100000000000001" customHeight="1" x14ac:dyDescent="0.25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36"/>
      <c r="DC247" s="36"/>
      <c r="DD247" s="36"/>
      <c r="DE247" s="36"/>
      <c r="DF247" s="36"/>
      <c r="DG247" s="36"/>
      <c r="DH247" s="36"/>
      <c r="DI247" s="36"/>
      <c r="DJ247" s="36"/>
      <c r="DK247" s="36"/>
      <c r="DL247" s="36"/>
      <c r="DM247" s="36"/>
      <c r="DN247" s="36"/>
      <c r="DO247" s="36"/>
      <c r="DP247" s="36"/>
      <c r="DQ247" s="36"/>
      <c r="DR247" s="36"/>
      <c r="DS247" s="36"/>
      <c r="DT247" s="36"/>
      <c r="DU247" s="36"/>
      <c r="DV247" s="36"/>
      <c r="DW247" s="36"/>
      <c r="DX247" s="36"/>
      <c r="DY247" s="36"/>
      <c r="DZ247" s="36"/>
      <c r="EA247" s="36"/>
      <c r="EB247" s="36"/>
      <c r="EC247" s="36"/>
      <c r="ED247" s="36"/>
      <c r="EE247" s="36"/>
      <c r="EF247" s="36"/>
      <c r="EG247" s="36"/>
      <c r="EH247" s="36"/>
      <c r="EI247" s="36"/>
      <c r="EJ247" s="36"/>
      <c r="EK247" s="36"/>
      <c r="EL247" s="36"/>
      <c r="EM247" s="36"/>
      <c r="EN247" s="36"/>
      <c r="EO247" s="36"/>
      <c r="EP247" s="36"/>
      <c r="EQ247" s="36"/>
      <c r="ER247" s="36"/>
      <c r="ES247" s="36"/>
      <c r="ET247" s="36"/>
      <c r="EU247" s="36"/>
      <c r="EV247" s="36"/>
      <c r="EW247" s="36"/>
      <c r="EX247" s="36"/>
      <c r="EY247" s="36"/>
      <c r="EZ247" s="36"/>
      <c r="FA247" s="36"/>
      <c r="FB247" s="36"/>
      <c r="FC247" s="36"/>
      <c r="FD247" s="36"/>
      <c r="FE247" s="36"/>
      <c r="FF247" s="36"/>
      <c r="FG247" s="36"/>
      <c r="FH247" s="36"/>
      <c r="FI247" s="36"/>
      <c r="FJ247" s="36"/>
      <c r="FK247" s="36"/>
      <c r="FL247" s="36"/>
      <c r="FM247" s="36"/>
      <c r="FN247" s="36"/>
      <c r="FO247" s="36"/>
      <c r="FP247" s="36"/>
      <c r="FQ247" s="36"/>
      <c r="FR247" s="36"/>
      <c r="FS247" s="36"/>
      <c r="FT247" s="36"/>
      <c r="FU247" s="36"/>
      <c r="FV247" s="36"/>
      <c r="FW247" s="36"/>
      <c r="FX247" s="36"/>
      <c r="FY247" s="36"/>
      <c r="FZ247" s="36"/>
      <c r="GA247" s="36"/>
      <c r="GB247" s="36"/>
      <c r="GC247" s="36"/>
      <c r="GD247" s="36"/>
      <c r="GE247" s="36"/>
      <c r="GF247" s="36"/>
      <c r="GG247" s="36"/>
      <c r="GH247" s="36"/>
      <c r="GI247" s="36"/>
      <c r="GJ247" s="36"/>
      <c r="GK247" s="36"/>
      <c r="GL247" s="36"/>
      <c r="GM247" s="36"/>
    </row>
    <row r="248" spans="2:195" s="37" customFormat="1" ht="17.100000000000001" customHeight="1" x14ac:dyDescent="0.25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36"/>
      <c r="DC248" s="36"/>
      <c r="DD248" s="36"/>
      <c r="DE248" s="36"/>
      <c r="DF248" s="36"/>
      <c r="DG248" s="36"/>
      <c r="DH248" s="36"/>
      <c r="DI248" s="36"/>
      <c r="DJ248" s="36"/>
      <c r="DK248" s="36"/>
      <c r="DL248" s="36"/>
      <c r="DM248" s="36"/>
      <c r="DN248" s="36"/>
      <c r="DO248" s="36"/>
      <c r="DP248" s="36"/>
      <c r="DQ248" s="36"/>
      <c r="DR248" s="36"/>
      <c r="DS248" s="36"/>
      <c r="DT248" s="36"/>
      <c r="DU248" s="36"/>
      <c r="DV248" s="36"/>
      <c r="DW248" s="36"/>
      <c r="DX248" s="36"/>
      <c r="DY248" s="36"/>
      <c r="DZ248" s="36"/>
      <c r="EA248" s="36"/>
      <c r="EB248" s="36"/>
      <c r="EC248" s="36"/>
      <c r="ED248" s="36"/>
      <c r="EE248" s="36"/>
      <c r="EF248" s="36"/>
      <c r="EG248" s="36"/>
      <c r="EH248" s="36"/>
      <c r="EI248" s="36"/>
      <c r="EJ248" s="36"/>
      <c r="EK248" s="36"/>
      <c r="EL248" s="36"/>
      <c r="EM248" s="36"/>
      <c r="EN248" s="36"/>
      <c r="EO248" s="36"/>
      <c r="EP248" s="36"/>
      <c r="EQ248" s="36"/>
      <c r="ER248" s="36"/>
      <c r="ES248" s="36"/>
      <c r="ET248" s="36"/>
      <c r="EU248" s="36"/>
      <c r="EV248" s="36"/>
      <c r="EW248" s="36"/>
      <c r="EX248" s="36"/>
      <c r="EY248" s="36"/>
      <c r="EZ248" s="36"/>
      <c r="FA248" s="36"/>
      <c r="FB248" s="36"/>
      <c r="FC248" s="36"/>
      <c r="FD248" s="36"/>
      <c r="FE248" s="36"/>
      <c r="FF248" s="36"/>
      <c r="FG248" s="36"/>
      <c r="FH248" s="36"/>
      <c r="FI248" s="36"/>
      <c r="FJ248" s="36"/>
      <c r="FK248" s="36"/>
      <c r="FL248" s="36"/>
      <c r="FM248" s="36"/>
      <c r="FN248" s="36"/>
      <c r="FO248" s="36"/>
      <c r="FP248" s="36"/>
      <c r="FQ248" s="36"/>
      <c r="FR248" s="36"/>
      <c r="FS248" s="36"/>
      <c r="FT248" s="36"/>
      <c r="FU248" s="36"/>
      <c r="FV248" s="36"/>
      <c r="FW248" s="36"/>
      <c r="FX248" s="36"/>
      <c r="FY248" s="36"/>
      <c r="FZ248" s="36"/>
      <c r="GA248" s="36"/>
      <c r="GB248" s="36"/>
      <c r="GC248" s="36"/>
      <c r="GD248" s="36"/>
      <c r="GE248" s="36"/>
      <c r="GF248" s="36"/>
      <c r="GG248" s="36"/>
      <c r="GH248" s="36"/>
      <c r="GI248" s="36"/>
      <c r="GJ248" s="36"/>
      <c r="GK248" s="36"/>
      <c r="GL248" s="36"/>
      <c r="GM248" s="36"/>
    </row>
    <row r="249" spans="2:195" s="37" customFormat="1" ht="17.100000000000001" customHeight="1" x14ac:dyDescent="0.25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36"/>
      <c r="DC249" s="36"/>
      <c r="DD249" s="36"/>
      <c r="DE249" s="36"/>
      <c r="DF249" s="36"/>
      <c r="DG249" s="36"/>
      <c r="DH249" s="36"/>
      <c r="DI249" s="36"/>
      <c r="DJ249" s="36"/>
      <c r="DK249" s="36"/>
      <c r="DL249" s="36"/>
      <c r="DM249" s="36"/>
      <c r="DN249" s="36"/>
      <c r="DO249" s="36"/>
      <c r="DP249" s="36"/>
      <c r="DQ249" s="36"/>
      <c r="DR249" s="36"/>
      <c r="DS249" s="36"/>
      <c r="DT249" s="36"/>
      <c r="DU249" s="36"/>
      <c r="DV249" s="36"/>
      <c r="DW249" s="36"/>
      <c r="DX249" s="36"/>
      <c r="DY249" s="36"/>
      <c r="DZ249" s="36"/>
      <c r="EA249" s="36"/>
      <c r="EB249" s="36"/>
      <c r="EC249" s="36"/>
      <c r="ED249" s="36"/>
      <c r="EE249" s="36"/>
      <c r="EF249" s="36"/>
      <c r="EG249" s="36"/>
      <c r="EH249" s="36"/>
      <c r="EI249" s="36"/>
      <c r="EJ249" s="36"/>
      <c r="EK249" s="36"/>
      <c r="EL249" s="36"/>
      <c r="EM249" s="36"/>
      <c r="EN249" s="36"/>
      <c r="EO249" s="36"/>
      <c r="EP249" s="36"/>
      <c r="EQ249" s="36"/>
      <c r="ER249" s="36"/>
      <c r="ES249" s="36"/>
      <c r="ET249" s="36"/>
      <c r="EU249" s="36"/>
      <c r="EV249" s="36"/>
      <c r="EW249" s="36"/>
      <c r="EX249" s="36"/>
      <c r="EY249" s="36"/>
      <c r="EZ249" s="36"/>
      <c r="FA249" s="36"/>
      <c r="FB249" s="36"/>
      <c r="FC249" s="36"/>
      <c r="FD249" s="36"/>
      <c r="FE249" s="36"/>
      <c r="FF249" s="36"/>
      <c r="FG249" s="36"/>
      <c r="FH249" s="36"/>
      <c r="FI249" s="36"/>
      <c r="FJ249" s="36"/>
      <c r="FK249" s="36"/>
      <c r="FL249" s="36"/>
      <c r="FM249" s="36"/>
      <c r="FN249" s="36"/>
      <c r="FO249" s="36"/>
      <c r="FP249" s="36"/>
      <c r="FQ249" s="36"/>
      <c r="FR249" s="36"/>
      <c r="FS249" s="36"/>
      <c r="FT249" s="36"/>
      <c r="FU249" s="36"/>
      <c r="FV249" s="36"/>
      <c r="FW249" s="36"/>
      <c r="FX249" s="36"/>
      <c r="FY249" s="36"/>
      <c r="FZ249" s="36"/>
      <c r="GA249" s="36"/>
      <c r="GB249" s="36"/>
      <c r="GC249" s="36"/>
      <c r="GD249" s="36"/>
      <c r="GE249" s="36"/>
      <c r="GF249" s="36"/>
      <c r="GG249" s="36"/>
      <c r="GH249" s="36"/>
      <c r="GI249" s="36"/>
      <c r="GJ249" s="36"/>
      <c r="GK249" s="36"/>
      <c r="GL249" s="36"/>
      <c r="GM249" s="36"/>
    </row>
    <row r="250" spans="2:195" s="37" customFormat="1" ht="17.100000000000001" customHeight="1" x14ac:dyDescent="0.25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36"/>
      <c r="EP250" s="36"/>
      <c r="EQ250" s="36"/>
      <c r="ER250" s="36"/>
      <c r="ES250" s="36"/>
      <c r="ET250" s="36"/>
      <c r="EU250" s="36"/>
      <c r="EV250" s="36"/>
      <c r="EW250" s="36"/>
      <c r="EX250" s="36"/>
      <c r="EY250" s="36"/>
      <c r="EZ250" s="36"/>
      <c r="FA250" s="36"/>
      <c r="FB250" s="36"/>
      <c r="FC250" s="36"/>
      <c r="FD250" s="36"/>
      <c r="FE250" s="36"/>
      <c r="FF250" s="36"/>
      <c r="FG250" s="36"/>
      <c r="FH250" s="36"/>
      <c r="FI250" s="36"/>
      <c r="FJ250" s="36"/>
      <c r="FK250" s="36"/>
      <c r="FL250" s="36"/>
      <c r="FM250" s="36"/>
      <c r="FN250" s="36"/>
      <c r="FO250" s="36"/>
      <c r="FP250" s="36"/>
      <c r="FQ250" s="36"/>
      <c r="FR250" s="36"/>
      <c r="FS250" s="36"/>
      <c r="FT250" s="36"/>
      <c r="FU250" s="36"/>
      <c r="FV250" s="36"/>
      <c r="FW250" s="36"/>
      <c r="FX250" s="36"/>
      <c r="FY250" s="36"/>
      <c r="FZ250" s="36"/>
      <c r="GA250" s="36"/>
      <c r="GB250" s="36"/>
      <c r="GC250" s="36"/>
      <c r="GD250" s="36"/>
      <c r="GE250" s="36"/>
      <c r="GF250" s="36"/>
      <c r="GG250" s="36"/>
      <c r="GH250" s="36"/>
      <c r="GI250" s="36"/>
      <c r="GJ250" s="36"/>
      <c r="GK250" s="36"/>
      <c r="GL250" s="36"/>
      <c r="GM250" s="36"/>
    </row>
    <row r="251" spans="2:195" s="37" customFormat="1" ht="17.100000000000001" customHeight="1" x14ac:dyDescent="0.25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  <c r="DU251" s="36"/>
      <c r="DV251" s="36"/>
      <c r="DW251" s="36"/>
      <c r="DX251" s="36"/>
      <c r="DY251" s="36"/>
      <c r="DZ251" s="36"/>
      <c r="EA251" s="36"/>
      <c r="EB251" s="36"/>
      <c r="EC251" s="36"/>
      <c r="ED251" s="36"/>
      <c r="EE251" s="36"/>
      <c r="EF251" s="36"/>
      <c r="EG251" s="36"/>
      <c r="EH251" s="36"/>
      <c r="EI251" s="36"/>
      <c r="EJ251" s="36"/>
      <c r="EK251" s="36"/>
      <c r="EL251" s="36"/>
      <c r="EM251" s="36"/>
      <c r="EN251" s="36"/>
      <c r="EO251" s="36"/>
      <c r="EP251" s="36"/>
      <c r="EQ251" s="36"/>
      <c r="ER251" s="36"/>
      <c r="ES251" s="36"/>
      <c r="ET251" s="36"/>
      <c r="EU251" s="36"/>
      <c r="EV251" s="36"/>
      <c r="EW251" s="36"/>
      <c r="EX251" s="36"/>
      <c r="EY251" s="36"/>
      <c r="EZ251" s="36"/>
      <c r="FA251" s="36"/>
      <c r="FB251" s="36"/>
      <c r="FC251" s="36"/>
      <c r="FD251" s="36"/>
      <c r="FE251" s="36"/>
      <c r="FF251" s="36"/>
      <c r="FG251" s="36"/>
      <c r="FH251" s="36"/>
      <c r="FI251" s="36"/>
      <c r="FJ251" s="36"/>
      <c r="FK251" s="36"/>
      <c r="FL251" s="36"/>
      <c r="FM251" s="36"/>
      <c r="FN251" s="36"/>
      <c r="FO251" s="36"/>
      <c r="FP251" s="36"/>
      <c r="FQ251" s="36"/>
      <c r="FR251" s="36"/>
      <c r="FS251" s="36"/>
      <c r="FT251" s="36"/>
      <c r="FU251" s="36"/>
      <c r="FV251" s="36"/>
      <c r="FW251" s="36"/>
      <c r="FX251" s="36"/>
      <c r="FY251" s="36"/>
      <c r="FZ251" s="36"/>
      <c r="GA251" s="36"/>
      <c r="GB251" s="36"/>
      <c r="GC251" s="36"/>
      <c r="GD251" s="36"/>
      <c r="GE251" s="36"/>
      <c r="GF251" s="36"/>
      <c r="GG251" s="36"/>
      <c r="GH251" s="36"/>
      <c r="GI251" s="36"/>
      <c r="GJ251" s="36"/>
      <c r="GK251" s="36"/>
      <c r="GL251" s="36"/>
      <c r="GM251" s="36"/>
    </row>
    <row r="252" spans="2:195" s="37" customFormat="1" ht="17.100000000000001" customHeight="1" x14ac:dyDescent="0.25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/>
      <c r="DO252" s="36"/>
      <c r="DP252" s="36"/>
      <c r="DQ252" s="36"/>
      <c r="DR252" s="36"/>
      <c r="DS252" s="36"/>
      <c r="DT252" s="36"/>
      <c r="DU252" s="36"/>
      <c r="DV252" s="36"/>
      <c r="DW252" s="36"/>
      <c r="DX252" s="36"/>
      <c r="DY252" s="36"/>
      <c r="DZ252" s="36"/>
      <c r="EA252" s="36"/>
      <c r="EB252" s="36"/>
      <c r="EC252" s="36"/>
      <c r="ED252" s="36"/>
      <c r="EE252" s="36"/>
      <c r="EF252" s="36"/>
      <c r="EG252" s="36"/>
      <c r="EH252" s="36"/>
      <c r="EI252" s="36"/>
      <c r="EJ252" s="36"/>
      <c r="EK252" s="36"/>
      <c r="EL252" s="36"/>
      <c r="EM252" s="36"/>
      <c r="EN252" s="36"/>
      <c r="EO252" s="36"/>
      <c r="EP252" s="36"/>
      <c r="EQ252" s="36"/>
      <c r="ER252" s="36"/>
      <c r="ES252" s="36"/>
      <c r="ET252" s="36"/>
      <c r="EU252" s="36"/>
      <c r="EV252" s="36"/>
      <c r="EW252" s="36"/>
      <c r="EX252" s="36"/>
      <c r="EY252" s="36"/>
      <c r="EZ252" s="36"/>
      <c r="FA252" s="36"/>
      <c r="FB252" s="36"/>
      <c r="FC252" s="36"/>
      <c r="FD252" s="36"/>
      <c r="FE252" s="36"/>
      <c r="FF252" s="36"/>
      <c r="FG252" s="36"/>
      <c r="FH252" s="36"/>
      <c r="FI252" s="36"/>
      <c r="FJ252" s="36"/>
      <c r="FK252" s="36"/>
      <c r="FL252" s="36"/>
      <c r="FM252" s="36"/>
      <c r="FN252" s="36"/>
      <c r="FO252" s="36"/>
      <c r="FP252" s="36"/>
      <c r="FQ252" s="36"/>
      <c r="FR252" s="36"/>
      <c r="FS252" s="36"/>
      <c r="FT252" s="36"/>
      <c r="FU252" s="36"/>
      <c r="FV252" s="36"/>
      <c r="FW252" s="36"/>
      <c r="FX252" s="36"/>
      <c r="FY252" s="36"/>
      <c r="FZ252" s="36"/>
      <c r="GA252" s="36"/>
      <c r="GB252" s="36"/>
      <c r="GC252" s="36"/>
      <c r="GD252" s="36"/>
      <c r="GE252" s="36"/>
      <c r="GF252" s="36"/>
      <c r="GG252" s="36"/>
      <c r="GH252" s="36"/>
      <c r="GI252" s="36"/>
      <c r="GJ252" s="36"/>
      <c r="GK252" s="36"/>
      <c r="GL252" s="36"/>
      <c r="GM252" s="36"/>
    </row>
    <row r="253" spans="2:195" s="37" customFormat="1" ht="17.100000000000001" customHeight="1" x14ac:dyDescent="0.25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36"/>
      <c r="DQ253" s="36"/>
      <c r="DR253" s="36"/>
      <c r="DS253" s="36"/>
      <c r="DT253" s="36"/>
      <c r="DU253" s="36"/>
      <c r="DV253" s="36"/>
      <c r="DW253" s="36"/>
      <c r="DX253" s="36"/>
      <c r="DY253" s="36"/>
      <c r="DZ253" s="36"/>
      <c r="EA253" s="36"/>
      <c r="EB253" s="36"/>
      <c r="EC253" s="36"/>
      <c r="ED253" s="36"/>
      <c r="EE253" s="36"/>
      <c r="EF253" s="36"/>
      <c r="EG253" s="36"/>
      <c r="EH253" s="36"/>
      <c r="EI253" s="36"/>
      <c r="EJ253" s="36"/>
      <c r="EK253" s="36"/>
      <c r="EL253" s="36"/>
      <c r="EM253" s="36"/>
      <c r="EN253" s="36"/>
      <c r="EO253" s="36"/>
      <c r="EP253" s="36"/>
      <c r="EQ253" s="36"/>
      <c r="ER253" s="36"/>
      <c r="ES253" s="36"/>
      <c r="ET253" s="36"/>
      <c r="EU253" s="36"/>
      <c r="EV253" s="36"/>
      <c r="EW253" s="36"/>
      <c r="EX253" s="36"/>
      <c r="EY253" s="36"/>
      <c r="EZ253" s="36"/>
      <c r="FA253" s="36"/>
      <c r="FB253" s="36"/>
      <c r="FC253" s="36"/>
      <c r="FD253" s="36"/>
      <c r="FE253" s="36"/>
      <c r="FF253" s="36"/>
      <c r="FG253" s="36"/>
      <c r="FH253" s="36"/>
      <c r="FI253" s="36"/>
      <c r="FJ253" s="36"/>
      <c r="FK253" s="36"/>
      <c r="FL253" s="36"/>
      <c r="FM253" s="36"/>
      <c r="FN253" s="36"/>
      <c r="FO253" s="36"/>
      <c r="FP253" s="36"/>
      <c r="FQ253" s="36"/>
      <c r="FR253" s="36"/>
      <c r="FS253" s="36"/>
      <c r="FT253" s="36"/>
      <c r="FU253" s="36"/>
      <c r="FV253" s="36"/>
      <c r="FW253" s="36"/>
      <c r="FX253" s="36"/>
      <c r="FY253" s="36"/>
      <c r="FZ253" s="36"/>
      <c r="GA253" s="36"/>
      <c r="GB253" s="36"/>
      <c r="GC253" s="36"/>
      <c r="GD253" s="36"/>
      <c r="GE253" s="36"/>
      <c r="GF253" s="36"/>
      <c r="GG253" s="36"/>
      <c r="GH253" s="36"/>
      <c r="GI253" s="36"/>
      <c r="GJ253" s="36"/>
      <c r="GK253" s="36"/>
      <c r="GL253" s="36"/>
      <c r="GM253" s="36"/>
    </row>
    <row r="254" spans="2:195" s="37" customFormat="1" ht="17.100000000000001" customHeight="1" x14ac:dyDescent="0.25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36"/>
      <c r="DQ254" s="36"/>
      <c r="DR254" s="36"/>
      <c r="DS254" s="36"/>
      <c r="DT254" s="36"/>
      <c r="DU254" s="36"/>
      <c r="DV254" s="36"/>
      <c r="DW254" s="36"/>
      <c r="DX254" s="36"/>
      <c r="DY254" s="36"/>
      <c r="DZ254" s="36"/>
      <c r="EA254" s="36"/>
      <c r="EB254" s="36"/>
      <c r="EC254" s="36"/>
      <c r="ED254" s="36"/>
      <c r="EE254" s="36"/>
      <c r="EF254" s="36"/>
      <c r="EG254" s="36"/>
      <c r="EH254" s="36"/>
      <c r="EI254" s="36"/>
      <c r="EJ254" s="36"/>
      <c r="EK254" s="36"/>
      <c r="EL254" s="36"/>
      <c r="EM254" s="36"/>
      <c r="EN254" s="36"/>
      <c r="EO254" s="36"/>
      <c r="EP254" s="36"/>
      <c r="EQ254" s="36"/>
      <c r="ER254" s="36"/>
      <c r="ES254" s="36"/>
      <c r="ET254" s="36"/>
      <c r="EU254" s="36"/>
      <c r="EV254" s="36"/>
      <c r="EW254" s="36"/>
      <c r="EX254" s="36"/>
      <c r="EY254" s="36"/>
      <c r="EZ254" s="36"/>
      <c r="FA254" s="36"/>
      <c r="FB254" s="36"/>
      <c r="FC254" s="36"/>
      <c r="FD254" s="36"/>
      <c r="FE254" s="36"/>
      <c r="FF254" s="36"/>
      <c r="FG254" s="36"/>
      <c r="FH254" s="36"/>
      <c r="FI254" s="36"/>
      <c r="FJ254" s="36"/>
      <c r="FK254" s="36"/>
      <c r="FL254" s="36"/>
      <c r="FM254" s="36"/>
      <c r="FN254" s="36"/>
      <c r="FO254" s="36"/>
      <c r="FP254" s="36"/>
      <c r="FQ254" s="36"/>
      <c r="FR254" s="36"/>
      <c r="FS254" s="36"/>
      <c r="FT254" s="36"/>
      <c r="FU254" s="36"/>
      <c r="FV254" s="36"/>
      <c r="FW254" s="36"/>
      <c r="FX254" s="36"/>
      <c r="FY254" s="36"/>
      <c r="FZ254" s="36"/>
      <c r="GA254" s="36"/>
      <c r="GB254" s="36"/>
      <c r="GC254" s="36"/>
      <c r="GD254" s="36"/>
      <c r="GE254" s="36"/>
      <c r="GF254" s="36"/>
      <c r="GG254" s="36"/>
      <c r="GH254" s="36"/>
      <c r="GI254" s="36"/>
      <c r="GJ254" s="36"/>
      <c r="GK254" s="36"/>
      <c r="GL254" s="36"/>
      <c r="GM254" s="36"/>
    </row>
    <row r="255" spans="2:195" s="37" customFormat="1" ht="17.100000000000001" customHeight="1" x14ac:dyDescent="0.25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36"/>
      <c r="DQ255" s="36"/>
      <c r="DR255" s="36"/>
      <c r="DS255" s="36"/>
      <c r="DT255" s="36"/>
      <c r="DU255" s="36"/>
      <c r="DV255" s="36"/>
      <c r="DW255" s="36"/>
      <c r="DX255" s="36"/>
      <c r="DY255" s="36"/>
      <c r="DZ255" s="36"/>
      <c r="EA255" s="36"/>
      <c r="EB255" s="36"/>
      <c r="EC255" s="36"/>
      <c r="ED255" s="36"/>
      <c r="EE255" s="36"/>
      <c r="EF255" s="36"/>
      <c r="EG255" s="36"/>
      <c r="EH255" s="36"/>
      <c r="EI255" s="36"/>
      <c r="EJ255" s="36"/>
      <c r="EK255" s="36"/>
      <c r="EL255" s="36"/>
      <c r="EM255" s="36"/>
      <c r="EN255" s="36"/>
      <c r="EO255" s="36"/>
      <c r="EP255" s="36"/>
      <c r="EQ255" s="36"/>
      <c r="ER255" s="36"/>
      <c r="ES255" s="36"/>
      <c r="ET255" s="36"/>
      <c r="EU255" s="36"/>
      <c r="EV255" s="36"/>
      <c r="EW255" s="36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  <c r="GC255" s="36"/>
      <c r="GD255" s="36"/>
      <c r="GE255" s="36"/>
      <c r="GF255" s="36"/>
      <c r="GG255" s="36"/>
      <c r="GH255" s="36"/>
      <c r="GI255" s="36"/>
      <c r="GJ255" s="36"/>
      <c r="GK255" s="36"/>
      <c r="GL255" s="36"/>
      <c r="GM255" s="36"/>
    </row>
    <row r="256" spans="2:195" s="37" customFormat="1" ht="17.100000000000001" customHeight="1" x14ac:dyDescent="0.25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36"/>
      <c r="DQ256" s="36"/>
      <c r="DR256" s="36"/>
      <c r="DS256" s="36"/>
      <c r="DT256" s="36"/>
      <c r="DU256" s="36"/>
      <c r="DV256" s="36"/>
      <c r="DW256" s="36"/>
      <c r="DX256" s="36"/>
      <c r="DY256" s="36"/>
      <c r="DZ256" s="36"/>
      <c r="EA256" s="36"/>
      <c r="EB256" s="36"/>
      <c r="EC256" s="36"/>
      <c r="ED256" s="36"/>
      <c r="EE256" s="36"/>
      <c r="EF256" s="36"/>
      <c r="EG256" s="36"/>
      <c r="EH256" s="36"/>
      <c r="EI256" s="36"/>
      <c r="EJ256" s="36"/>
      <c r="EK256" s="36"/>
      <c r="EL256" s="36"/>
      <c r="EM256" s="36"/>
      <c r="EN256" s="36"/>
      <c r="EO256" s="36"/>
      <c r="EP256" s="36"/>
      <c r="EQ256" s="36"/>
      <c r="ER256" s="36"/>
      <c r="ES256" s="36"/>
      <c r="ET256" s="36"/>
      <c r="EU256" s="36"/>
      <c r="EV256" s="36"/>
      <c r="EW256" s="36"/>
      <c r="EX256" s="36"/>
      <c r="EY256" s="36"/>
      <c r="EZ256" s="36"/>
      <c r="FA256" s="36"/>
      <c r="FB256" s="36"/>
      <c r="FC256" s="36"/>
      <c r="FD256" s="36"/>
      <c r="FE256" s="36"/>
      <c r="FF256" s="36"/>
      <c r="FG256" s="36"/>
      <c r="FH256" s="36"/>
      <c r="FI256" s="36"/>
      <c r="FJ256" s="36"/>
      <c r="FK256" s="36"/>
      <c r="FL256" s="36"/>
      <c r="FM256" s="36"/>
      <c r="FN256" s="36"/>
      <c r="FO256" s="36"/>
      <c r="FP256" s="36"/>
      <c r="FQ256" s="36"/>
      <c r="FR256" s="36"/>
      <c r="FS256" s="36"/>
      <c r="FT256" s="36"/>
      <c r="FU256" s="36"/>
      <c r="FV256" s="36"/>
      <c r="FW256" s="36"/>
      <c r="FX256" s="36"/>
      <c r="FY256" s="36"/>
      <c r="FZ256" s="36"/>
      <c r="GA256" s="36"/>
      <c r="GB256" s="36"/>
      <c r="GC256" s="36"/>
      <c r="GD256" s="36"/>
      <c r="GE256" s="36"/>
      <c r="GF256" s="36"/>
      <c r="GG256" s="36"/>
      <c r="GH256" s="36"/>
      <c r="GI256" s="36"/>
      <c r="GJ256" s="36"/>
      <c r="GK256" s="36"/>
      <c r="GL256" s="36"/>
      <c r="GM256" s="36"/>
    </row>
    <row r="257" spans="2:195" s="37" customFormat="1" ht="17.100000000000001" customHeight="1" x14ac:dyDescent="0.25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36"/>
      <c r="DQ257" s="36"/>
      <c r="DR257" s="36"/>
      <c r="DS257" s="36"/>
      <c r="DT257" s="36"/>
      <c r="DU257" s="36"/>
      <c r="DV257" s="36"/>
      <c r="DW257" s="36"/>
      <c r="DX257" s="36"/>
      <c r="DY257" s="36"/>
      <c r="DZ257" s="36"/>
      <c r="EA257" s="36"/>
      <c r="EB257" s="36"/>
      <c r="EC257" s="36"/>
      <c r="ED257" s="36"/>
      <c r="EE257" s="36"/>
      <c r="EF257" s="36"/>
      <c r="EG257" s="36"/>
      <c r="EH257" s="36"/>
      <c r="EI257" s="36"/>
      <c r="EJ257" s="36"/>
      <c r="EK257" s="36"/>
      <c r="EL257" s="36"/>
      <c r="EM257" s="36"/>
      <c r="EN257" s="36"/>
      <c r="EO257" s="36"/>
      <c r="EP257" s="36"/>
      <c r="EQ257" s="36"/>
      <c r="ER257" s="36"/>
      <c r="ES257" s="36"/>
      <c r="ET257" s="36"/>
      <c r="EU257" s="36"/>
      <c r="EV257" s="36"/>
      <c r="EW257" s="36"/>
      <c r="EX257" s="36"/>
      <c r="EY257" s="36"/>
      <c r="EZ257" s="36"/>
      <c r="FA257" s="36"/>
      <c r="FB257" s="36"/>
      <c r="FC257" s="36"/>
      <c r="FD257" s="36"/>
      <c r="FE257" s="36"/>
      <c r="FF257" s="36"/>
      <c r="FG257" s="36"/>
      <c r="FH257" s="36"/>
      <c r="FI257" s="36"/>
      <c r="FJ257" s="36"/>
      <c r="FK257" s="36"/>
      <c r="FL257" s="36"/>
      <c r="FM257" s="36"/>
      <c r="FN257" s="36"/>
      <c r="FO257" s="36"/>
      <c r="FP257" s="36"/>
      <c r="FQ257" s="36"/>
      <c r="FR257" s="36"/>
      <c r="FS257" s="36"/>
      <c r="FT257" s="36"/>
      <c r="FU257" s="36"/>
      <c r="FV257" s="36"/>
      <c r="FW257" s="36"/>
      <c r="FX257" s="36"/>
      <c r="FY257" s="36"/>
      <c r="FZ257" s="36"/>
      <c r="GA257" s="36"/>
      <c r="GB257" s="36"/>
      <c r="GC257" s="36"/>
      <c r="GD257" s="36"/>
      <c r="GE257" s="36"/>
      <c r="GF257" s="36"/>
      <c r="GG257" s="36"/>
      <c r="GH257" s="36"/>
      <c r="GI257" s="36"/>
      <c r="GJ257" s="36"/>
      <c r="GK257" s="36"/>
      <c r="GL257" s="36"/>
      <c r="GM257" s="36"/>
    </row>
    <row r="258" spans="2:195" s="37" customFormat="1" ht="17.100000000000001" customHeight="1" x14ac:dyDescent="0.25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36"/>
      <c r="DQ258" s="36"/>
      <c r="DR258" s="36"/>
      <c r="DS258" s="36"/>
      <c r="DT258" s="36"/>
      <c r="DU258" s="36"/>
      <c r="DV258" s="36"/>
      <c r="DW258" s="36"/>
      <c r="DX258" s="36"/>
      <c r="DY258" s="36"/>
      <c r="DZ258" s="36"/>
      <c r="EA258" s="36"/>
      <c r="EB258" s="36"/>
      <c r="EC258" s="36"/>
      <c r="ED258" s="36"/>
      <c r="EE258" s="36"/>
      <c r="EF258" s="36"/>
      <c r="EG258" s="36"/>
      <c r="EH258" s="36"/>
      <c r="EI258" s="36"/>
      <c r="EJ258" s="36"/>
      <c r="EK258" s="36"/>
      <c r="EL258" s="36"/>
      <c r="EM258" s="36"/>
      <c r="EN258" s="36"/>
      <c r="EO258" s="36"/>
      <c r="EP258" s="36"/>
      <c r="EQ258" s="36"/>
      <c r="ER258" s="36"/>
      <c r="ES258" s="36"/>
      <c r="ET258" s="36"/>
      <c r="EU258" s="36"/>
      <c r="EV258" s="36"/>
      <c r="EW258" s="36"/>
      <c r="EX258" s="36"/>
      <c r="EY258" s="36"/>
      <c r="EZ258" s="36"/>
      <c r="FA258" s="36"/>
      <c r="FB258" s="36"/>
      <c r="FC258" s="36"/>
      <c r="FD258" s="36"/>
      <c r="FE258" s="36"/>
      <c r="FF258" s="36"/>
      <c r="FG258" s="36"/>
      <c r="FH258" s="36"/>
      <c r="FI258" s="36"/>
      <c r="FJ258" s="36"/>
      <c r="FK258" s="36"/>
      <c r="FL258" s="36"/>
      <c r="FM258" s="36"/>
      <c r="FN258" s="36"/>
      <c r="FO258" s="36"/>
      <c r="FP258" s="36"/>
      <c r="FQ258" s="36"/>
      <c r="FR258" s="36"/>
      <c r="FS258" s="36"/>
      <c r="FT258" s="36"/>
      <c r="FU258" s="36"/>
      <c r="FV258" s="36"/>
      <c r="FW258" s="36"/>
      <c r="FX258" s="36"/>
      <c r="FY258" s="36"/>
      <c r="FZ258" s="36"/>
      <c r="GA258" s="36"/>
      <c r="GB258" s="36"/>
      <c r="GC258" s="36"/>
      <c r="GD258" s="36"/>
      <c r="GE258" s="36"/>
      <c r="GF258" s="36"/>
      <c r="GG258" s="36"/>
      <c r="GH258" s="36"/>
      <c r="GI258" s="36"/>
      <c r="GJ258" s="36"/>
      <c r="GK258" s="36"/>
      <c r="GL258" s="36"/>
      <c r="GM258" s="36"/>
    </row>
    <row r="259" spans="2:195" s="37" customFormat="1" ht="17.100000000000001" customHeight="1" x14ac:dyDescent="0.25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36"/>
      <c r="DC259" s="36"/>
      <c r="DD259" s="36"/>
      <c r="DE259" s="36"/>
      <c r="DF259" s="36"/>
      <c r="DG259" s="36"/>
      <c r="DH259" s="36"/>
      <c r="DI259" s="36"/>
      <c r="DJ259" s="36"/>
      <c r="DK259" s="36"/>
      <c r="DL259" s="36"/>
      <c r="DM259" s="36"/>
      <c r="DN259" s="36"/>
      <c r="DO259" s="36"/>
      <c r="DP259" s="36"/>
      <c r="DQ259" s="36"/>
      <c r="DR259" s="36"/>
      <c r="DS259" s="36"/>
      <c r="DT259" s="36"/>
      <c r="DU259" s="36"/>
      <c r="DV259" s="36"/>
      <c r="DW259" s="36"/>
      <c r="DX259" s="36"/>
      <c r="DY259" s="36"/>
      <c r="DZ259" s="36"/>
      <c r="EA259" s="36"/>
      <c r="EB259" s="36"/>
      <c r="EC259" s="36"/>
      <c r="ED259" s="36"/>
      <c r="EE259" s="36"/>
      <c r="EF259" s="36"/>
      <c r="EG259" s="36"/>
      <c r="EH259" s="36"/>
      <c r="EI259" s="36"/>
      <c r="EJ259" s="36"/>
      <c r="EK259" s="36"/>
      <c r="EL259" s="36"/>
      <c r="EM259" s="36"/>
      <c r="EN259" s="36"/>
      <c r="EO259" s="36"/>
      <c r="EP259" s="36"/>
      <c r="EQ259" s="36"/>
      <c r="ER259" s="36"/>
      <c r="ES259" s="36"/>
      <c r="ET259" s="36"/>
      <c r="EU259" s="36"/>
      <c r="EV259" s="36"/>
      <c r="EW259" s="36"/>
      <c r="EX259" s="36"/>
      <c r="EY259" s="36"/>
      <c r="EZ259" s="36"/>
      <c r="FA259" s="36"/>
      <c r="FB259" s="36"/>
      <c r="FC259" s="36"/>
      <c r="FD259" s="36"/>
      <c r="FE259" s="36"/>
      <c r="FF259" s="36"/>
      <c r="FG259" s="36"/>
      <c r="FH259" s="36"/>
      <c r="FI259" s="36"/>
      <c r="FJ259" s="36"/>
      <c r="FK259" s="36"/>
      <c r="FL259" s="36"/>
      <c r="FM259" s="36"/>
      <c r="FN259" s="36"/>
      <c r="FO259" s="36"/>
      <c r="FP259" s="36"/>
      <c r="FQ259" s="36"/>
      <c r="FR259" s="36"/>
      <c r="FS259" s="36"/>
      <c r="FT259" s="36"/>
      <c r="FU259" s="36"/>
      <c r="FV259" s="36"/>
      <c r="FW259" s="36"/>
      <c r="FX259" s="36"/>
      <c r="FY259" s="36"/>
      <c r="FZ259" s="36"/>
      <c r="GA259" s="36"/>
      <c r="GB259" s="36"/>
      <c r="GC259" s="36"/>
      <c r="GD259" s="36"/>
      <c r="GE259" s="36"/>
      <c r="GF259" s="36"/>
      <c r="GG259" s="36"/>
      <c r="GH259" s="36"/>
      <c r="GI259" s="36"/>
      <c r="GJ259" s="36"/>
      <c r="GK259" s="36"/>
      <c r="GL259" s="36"/>
      <c r="GM259" s="36"/>
    </row>
    <row r="260" spans="2:195" s="37" customFormat="1" ht="17.100000000000001" customHeight="1" x14ac:dyDescent="0.25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36"/>
      <c r="DQ260" s="36"/>
      <c r="DR260" s="36"/>
      <c r="DS260" s="36"/>
      <c r="DT260" s="36"/>
      <c r="DU260" s="36"/>
      <c r="DV260" s="36"/>
      <c r="DW260" s="36"/>
      <c r="DX260" s="36"/>
      <c r="DY260" s="36"/>
      <c r="DZ260" s="36"/>
      <c r="EA260" s="36"/>
      <c r="EB260" s="36"/>
      <c r="EC260" s="36"/>
      <c r="ED260" s="36"/>
      <c r="EE260" s="36"/>
      <c r="EF260" s="36"/>
      <c r="EG260" s="36"/>
      <c r="EH260" s="36"/>
      <c r="EI260" s="36"/>
      <c r="EJ260" s="36"/>
      <c r="EK260" s="36"/>
      <c r="EL260" s="36"/>
      <c r="EM260" s="36"/>
      <c r="EN260" s="36"/>
      <c r="EO260" s="36"/>
      <c r="EP260" s="36"/>
      <c r="EQ260" s="36"/>
      <c r="ER260" s="36"/>
      <c r="ES260" s="36"/>
      <c r="ET260" s="36"/>
      <c r="EU260" s="36"/>
      <c r="EV260" s="36"/>
      <c r="EW260" s="36"/>
      <c r="EX260" s="36"/>
      <c r="EY260" s="36"/>
      <c r="EZ260" s="36"/>
      <c r="FA260" s="36"/>
      <c r="FB260" s="36"/>
      <c r="FC260" s="36"/>
      <c r="FD260" s="36"/>
      <c r="FE260" s="36"/>
      <c r="FF260" s="36"/>
      <c r="FG260" s="36"/>
      <c r="FH260" s="36"/>
      <c r="FI260" s="36"/>
      <c r="FJ260" s="36"/>
      <c r="FK260" s="36"/>
      <c r="FL260" s="36"/>
      <c r="FM260" s="36"/>
      <c r="FN260" s="36"/>
      <c r="FO260" s="36"/>
      <c r="FP260" s="36"/>
      <c r="FQ260" s="36"/>
      <c r="FR260" s="36"/>
      <c r="FS260" s="36"/>
      <c r="FT260" s="36"/>
      <c r="FU260" s="36"/>
      <c r="FV260" s="36"/>
      <c r="FW260" s="36"/>
      <c r="FX260" s="36"/>
      <c r="FY260" s="36"/>
      <c r="FZ260" s="36"/>
      <c r="GA260" s="36"/>
      <c r="GB260" s="36"/>
      <c r="GC260" s="36"/>
      <c r="GD260" s="36"/>
      <c r="GE260" s="36"/>
      <c r="GF260" s="36"/>
      <c r="GG260" s="36"/>
      <c r="GH260" s="36"/>
      <c r="GI260" s="36"/>
      <c r="GJ260" s="36"/>
      <c r="GK260" s="36"/>
      <c r="GL260" s="36"/>
      <c r="GM260" s="36"/>
    </row>
    <row r="261" spans="2:195" s="37" customFormat="1" ht="17.100000000000001" customHeight="1" x14ac:dyDescent="0.25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36"/>
      <c r="DC261" s="36"/>
      <c r="DD261" s="36"/>
      <c r="DE261" s="36"/>
      <c r="DF261" s="36"/>
      <c r="DG261" s="36"/>
      <c r="DH261" s="36"/>
      <c r="DI261" s="36"/>
      <c r="DJ261" s="36"/>
      <c r="DK261" s="36"/>
      <c r="DL261" s="36"/>
      <c r="DM261" s="36"/>
      <c r="DN261" s="36"/>
      <c r="DO261" s="36"/>
      <c r="DP261" s="36"/>
      <c r="DQ261" s="36"/>
      <c r="DR261" s="36"/>
      <c r="DS261" s="36"/>
      <c r="DT261" s="36"/>
      <c r="DU261" s="36"/>
      <c r="DV261" s="36"/>
      <c r="DW261" s="36"/>
      <c r="DX261" s="36"/>
      <c r="DY261" s="36"/>
      <c r="DZ261" s="36"/>
      <c r="EA261" s="36"/>
      <c r="EB261" s="36"/>
      <c r="EC261" s="36"/>
      <c r="ED261" s="36"/>
      <c r="EE261" s="36"/>
      <c r="EF261" s="36"/>
      <c r="EG261" s="36"/>
      <c r="EH261" s="36"/>
      <c r="EI261" s="36"/>
      <c r="EJ261" s="36"/>
      <c r="EK261" s="36"/>
      <c r="EL261" s="36"/>
      <c r="EM261" s="36"/>
      <c r="EN261" s="36"/>
      <c r="EO261" s="36"/>
      <c r="EP261" s="36"/>
      <c r="EQ261" s="36"/>
      <c r="ER261" s="36"/>
      <c r="ES261" s="36"/>
      <c r="ET261" s="36"/>
      <c r="EU261" s="36"/>
      <c r="EV261" s="36"/>
      <c r="EW261" s="36"/>
      <c r="EX261" s="36"/>
      <c r="EY261" s="36"/>
      <c r="EZ261" s="36"/>
      <c r="FA261" s="36"/>
      <c r="FB261" s="36"/>
      <c r="FC261" s="36"/>
      <c r="FD261" s="36"/>
      <c r="FE261" s="36"/>
      <c r="FF261" s="36"/>
      <c r="FG261" s="36"/>
      <c r="FH261" s="36"/>
      <c r="FI261" s="36"/>
      <c r="FJ261" s="36"/>
      <c r="FK261" s="36"/>
      <c r="FL261" s="36"/>
      <c r="FM261" s="36"/>
      <c r="FN261" s="36"/>
      <c r="FO261" s="36"/>
      <c r="FP261" s="36"/>
      <c r="FQ261" s="36"/>
      <c r="FR261" s="36"/>
      <c r="FS261" s="36"/>
      <c r="FT261" s="36"/>
      <c r="FU261" s="36"/>
      <c r="FV261" s="36"/>
      <c r="FW261" s="36"/>
      <c r="FX261" s="36"/>
      <c r="FY261" s="36"/>
      <c r="FZ261" s="36"/>
      <c r="GA261" s="36"/>
      <c r="GB261" s="36"/>
      <c r="GC261" s="36"/>
      <c r="GD261" s="36"/>
      <c r="GE261" s="36"/>
      <c r="GF261" s="36"/>
      <c r="GG261" s="36"/>
      <c r="GH261" s="36"/>
      <c r="GI261" s="36"/>
      <c r="GJ261" s="36"/>
      <c r="GK261" s="36"/>
      <c r="GL261" s="36"/>
      <c r="GM261" s="36"/>
    </row>
    <row r="262" spans="2:195" s="37" customFormat="1" ht="17.100000000000001" customHeight="1" x14ac:dyDescent="0.25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36"/>
      <c r="DC262" s="36"/>
      <c r="DD262" s="36"/>
      <c r="DE262" s="36"/>
      <c r="DF262" s="36"/>
      <c r="DG262" s="36"/>
      <c r="DH262" s="36"/>
      <c r="DI262" s="36"/>
      <c r="DJ262" s="36"/>
      <c r="DK262" s="36"/>
      <c r="DL262" s="36"/>
      <c r="DM262" s="36"/>
      <c r="DN262" s="36"/>
      <c r="DO262" s="36"/>
      <c r="DP262" s="36"/>
      <c r="DQ262" s="36"/>
      <c r="DR262" s="36"/>
      <c r="DS262" s="36"/>
      <c r="DT262" s="36"/>
      <c r="DU262" s="36"/>
      <c r="DV262" s="36"/>
      <c r="DW262" s="36"/>
      <c r="DX262" s="36"/>
      <c r="DY262" s="36"/>
      <c r="DZ262" s="36"/>
      <c r="EA262" s="36"/>
      <c r="EB262" s="36"/>
      <c r="EC262" s="36"/>
      <c r="ED262" s="36"/>
      <c r="EE262" s="36"/>
      <c r="EF262" s="36"/>
      <c r="EG262" s="36"/>
      <c r="EH262" s="36"/>
      <c r="EI262" s="36"/>
      <c r="EJ262" s="36"/>
      <c r="EK262" s="36"/>
      <c r="EL262" s="36"/>
      <c r="EM262" s="36"/>
      <c r="EN262" s="36"/>
      <c r="EO262" s="36"/>
      <c r="EP262" s="36"/>
      <c r="EQ262" s="36"/>
      <c r="ER262" s="36"/>
      <c r="ES262" s="36"/>
      <c r="ET262" s="36"/>
      <c r="EU262" s="36"/>
      <c r="EV262" s="36"/>
      <c r="EW262" s="36"/>
      <c r="EX262" s="36"/>
      <c r="EY262" s="36"/>
      <c r="EZ262" s="36"/>
      <c r="FA262" s="36"/>
      <c r="FB262" s="36"/>
      <c r="FC262" s="36"/>
      <c r="FD262" s="36"/>
      <c r="FE262" s="36"/>
      <c r="FF262" s="36"/>
      <c r="FG262" s="36"/>
      <c r="FH262" s="36"/>
      <c r="FI262" s="36"/>
      <c r="FJ262" s="36"/>
      <c r="FK262" s="36"/>
      <c r="FL262" s="36"/>
      <c r="FM262" s="36"/>
      <c r="FN262" s="36"/>
      <c r="FO262" s="36"/>
      <c r="FP262" s="36"/>
      <c r="FQ262" s="36"/>
      <c r="FR262" s="36"/>
      <c r="FS262" s="36"/>
      <c r="FT262" s="36"/>
      <c r="FU262" s="36"/>
      <c r="FV262" s="36"/>
      <c r="FW262" s="36"/>
      <c r="FX262" s="36"/>
      <c r="FY262" s="36"/>
      <c r="FZ262" s="36"/>
      <c r="GA262" s="36"/>
      <c r="GB262" s="36"/>
      <c r="GC262" s="36"/>
      <c r="GD262" s="36"/>
      <c r="GE262" s="36"/>
      <c r="GF262" s="36"/>
      <c r="GG262" s="36"/>
      <c r="GH262" s="36"/>
      <c r="GI262" s="36"/>
      <c r="GJ262" s="36"/>
      <c r="GK262" s="36"/>
      <c r="GL262" s="36"/>
      <c r="GM262" s="36"/>
    </row>
    <row r="263" spans="2:195" s="37" customFormat="1" ht="17.100000000000001" customHeight="1" x14ac:dyDescent="0.25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36"/>
      <c r="DQ263" s="36"/>
      <c r="DR263" s="36"/>
      <c r="DS263" s="36"/>
      <c r="DT263" s="36"/>
      <c r="DU263" s="36"/>
      <c r="DV263" s="36"/>
      <c r="DW263" s="36"/>
      <c r="DX263" s="36"/>
      <c r="DY263" s="36"/>
      <c r="DZ263" s="36"/>
      <c r="EA263" s="36"/>
      <c r="EB263" s="36"/>
      <c r="EC263" s="36"/>
      <c r="ED263" s="36"/>
      <c r="EE263" s="36"/>
      <c r="EF263" s="36"/>
      <c r="EG263" s="36"/>
      <c r="EH263" s="36"/>
      <c r="EI263" s="36"/>
      <c r="EJ263" s="36"/>
      <c r="EK263" s="36"/>
      <c r="EL263" s="36"/>
      <c r="EM263" s="36"/>
      <c r="EN263" s="36"/>
      <c r="EO263" s="36"/>
      <c r="EP263" s="36"/>
      <c r="EQ263" s="36"/>
      <c r="ER263" s="36"/>
      <c r="ES263" s="36"/>
      <c r="ET263" s="36"/>
      <c r="EU263" s="36"/>
      <c r="EV263" s="36"/>
      <c r="EW263" s="36"/>
      <c r="EX263" s="36"/>
      <c r="EY263" s="36"/>
      <c r="EZ263" s="36"/>
      <c r="FA263" s="36"/>
      <c r="FB263" s="36"/>
      <c r="FC263" s="36"/>
      <c r="FD263" s="36"/>
      <c r="FE263" s="36"/>
      <c r="FF263" s="36"/>
      <c r="FG263" s="36"/>
      <c r="FH263" s="36"/>
      <c r="FI263" s="36"/>
      <c r="FJ263" s="36"/>
      <c r="FK263" s="36"/>
      <c r="FL263" s="36"/>
      <c r="FM263" s="36"/>
      <c r="FN263" s="36"/>
      <c r="FO263" s="36"/>
      <c r="FP263" s="36"/>
      <c r="FQ263" s="36"/>
      <c r="FR263" s="36"/>
      <c r="FS263" s="36"/>
      <c r="FT263" s="36"/>
      <c r="FU263" s="36"/>
      <c r="FV263" s="36"/>
      <c r="FW263" s="36"/>
      <c r="FX263" s="36"/>
      <c r="FY263" s="36"/>
      <c r="FZ263" s="36"/>
      <c r="GA263" s="36"/>
      <c r="GB263" s="36"/>
      <c r="GC263" s="36"/>
      <c r="GD263" s="36"/>
      <c r="GE263" s="36"/>
      <c r="GF263" s="36"/>
      <c r="GG263" s="36"/>
      <c r="GH263" s="36"/>
      <c r="GI263" s="36"/>
      <c r="GJ263" s="36"/>
      <c r="GK263" s="36"/>
      <c r="GL263" s="36"/>
      <c r="GM263" s="36"/>
    </row>
    <row r="264" spans="2:195" s="37" customFormat="1" ht="17.100000000000001" customHeight="1" x14ac:dyDescent="0.25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6"/>
      <c r="DR264" s="36"/>
      <c r="DS264" s="36"/>
      <c r="DT264" s="36"/>
      <c r="DU264" s="36"/>
      <c r="DV264" s="36"/>
      <c r="DW264" s="36"/>
      <c r="DX264" s="36"/>
      <c r="DY264" s="36"/>
      <c r="DZ264" s="36"/>
      <c r="EA264" s="36"/>
      <c r="EB264" s="36"/>
      <c r="EC264" s="36"/>
      <c r="ED264" s="36"/>
      <c r="EE264" s="36"/>
      <c r="EF264" s="36"/>
      <c r="EG264" s="36"/>
      <c r="EH264" s="36"/>
      <c r="EI264" s="36"/>
      <c r="EJ264" s="36"/>
      <c r="EK264" s="36"/>
      <c r="EL264" s="36"/>
      <c r="EM264" s="36"/>
      <c r="EN264" s="36"/>
      <c r="EO264" s="36"/>
      <c r="EP264" s="36"/>
      <c r="EQ264" s="36"/>
      <c r="ER264" s="36"/>
      <c r="ES264" s="36"/>
      <c r="ET264" s="36"/>
      <c r="EU264" s="36"/>
      <c r="EV264" s="36"/>
      <c r="EW264" s="36"/>
      <c r="EX264" s="36"/>
      <c r="EY264" s="36"/>
      <c r="EZ264" s="36"/>
      <c r="FA264" s="36"/>
      <c r="FB264" s="36"/>
      <c r="FC264" s="36"/>
      <c r="FD264" s="36"/>
      <c r="FE264" s="36"/>
      <c r="FF264" s="36"/>
      <c r="FG264" s="36"/>
      <c r="FH264" s="36"/>
      <c r="FI264" s="36"/>
      <c r="FJ264" s="36"/>
      <c r="FK264" s="36"/>
      <c r="FL264" s="36"/>
      <c r="FM264" s="36"/>
      <c r="FN264" s="36"/>
      <c r="FO264" s="36"/>
      <c r="FP264" s="36"/>
      <c r="FQ264" s="36"/>
      <c r="FR264" s="36"/>
      <c r="FS264" s="36"/>
      <c r="FT264" s="36"/>
      <c r="FU264" s="36"/>
      <c r="FV264" s="36"/>
      <c r="FW264" s="36"/>
      <c r="FX264" s="36"/>
      <c r="FY264" s="36"/>
      <c r="FZ264" s="36"/>
      <c r="GA264" s="36"/>
      <c r="GB264" s="36"/>
      <c r="GC264" s="36"/>
      <c r="GD264" s="36"/>
      <c r="GE264" s="36"/>
      <c r="GF264" s="36"/>
      <c r="GG264" s="36"/>
      <c r="GH264" s="36"/>
      <c r="GI264" s="36"/>
      <c r="GJ264" s="36"/>
      <c r="GK264" s="36"/>
      <c r="GL264" s="36"/>
      <c r="GM264" s="36"/>
    </row>
    <row r="265" spans="2:195" s="37" customFormat="1" ht="17.100000000000001" customHeight="1" x14ac:dyDescent="0.25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36"/>
      <c r="FL265" s="36"/>
      <c r="FM265" s="36"/>
      <c r="FN265" s="36"/>
      <c r="FO265" s="36"/>
      <c r="FP265" s="36"/>
      <c r="FQ265" s="36"/>
      <c r="FR265" s="36"/>
      <c r="FS265" s="36"/>
      <c r="FT265" s="36"/>
      <c r="FU265" s="36"/>
      <c r="FV265" s="36"/>
      <c r="FW265" s="36"/>
      <c r="FX265" s="36"/>
      <c r="FY265" s="36"/>
      <c r="FZ265" s="36"/>
      <c r="GA265" s="36"/>
      <c r="GB265" s="36"/>
      <c r="GC265" s="36"/>
      <c r="GD265" s="36"/>
      <c r="GE265" s="36"/>
      <c r="GF265" s="36"/>
      <c r="GG265" s="36"/>
      <c r="GH265" s="36"/>
      <c r="GI265" s="36"/>
      <c r="GJ265" s="36"/>
      <c r="GK265" s="36"/>
      <c r="GL265" s="36"/>
      <c r="GM265" s="36"/>
    </row>
    <row r="266" spans="2:195" s="37" customFormat="1" ht="17.100000000000001" customHeight="1" x14ac:dyDescent="0.25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36"/>
      <c r="DQ266" s="36"/>
      <c r="DR266" s="36"/>
      <c r="DS266" s="36"/>
      <c r="DT266" s="36"/>
      <c r="DU266" s="36"/>
      <c r="DV266" s="36"/>
      <c r="DW266" s="36"/>
      <c r="DX266" s="36"/>
      <c r="DY266" s="36"/>
      <c r="DZ266" s="36"/>
      <c r="EA266" s="36"/>
      <c r="EB266" s="36"/>
      <c r="EC266" s="36"/>
      <c r="ED266" s="36"/>
      <c r="EE266" s="36"/>
      <c r="EF266" s="36"/>
      <c r="EG266" s="36"/>
      <c r="EH266" s="36"/>
      <c r="EI266" s="36"/>
      <c r="EJ266" s="36"/>
      <c r="EK266" s="36"/>
      <c r="EL266" s="36"/>
      <c r="EM266" s="36"/>
      <c r="EN266" s="36"/>
      <c r="EO266" s="36"/>
      <c r="EP266" s="36"/>
      <c r="EQ266" s="36"/>
      <c r="ER266" s="36"/>
      <c r="ES266" s="36"/>
      <c r="ET266" s="36"/>
      <c r="EU266" s="36"/>
      <c r="EV266" s="36"/>
      <c r="EW266" s="36"/>
      <c r="EX266" s="36"/>
      <c r="EY266" s="36"/>
      <c r="EZ266" s="36"/>
      <c r="FA266" s="36"/>
      <c r="FB266" s="36"/>
      <c r="FC266" s="36"/>
      <c r="FD266" s="36"/>
      <c r="FE266" s="36"/>
      <c r="FF266" s="36"/>
      <c r="FG266" s="36"/>
      <c r="FH266" s="36"/>
      <c r="FI266" s="36"/>
      <c r="FJ266" s="36"/>
      <c r="FK266" s="36"/>
      <c r="FL266" s="36"/>
      <c r="FM266" s="36"/>
      <c r="FN266" s="36"/>
      <c r="FO266" s="36"/>
      <c r="FP266" s="36"/>
      <c r="FQ266" s="36"/>
      <c r="FR266" s="36"/>
      <c r="FS266" s="36"/>
      <c r="FT266" s="36"/>
      <c r="FU266" s="36"/>
      <c r="FV266" s="36"/>
      <c r="FW266" s="36"/>
      <c r="FX266" s="36"/>
      <c r="FY266" s="36"/>
      <c r="FZ266" s="36"/>
      <c r="GA266" s="36"/>
      <c r="GB266" s="36"/>
      <c r="GC266" s="36"/>
      <c r="GD266" s="36"/>
      <c r="GE266" s="36"/>
      <c r="GF266" s="36"/>
      <c r="GG266" s="36"/>
      <c r="GH266" s="36"/>
      <c r="GI266" s="36"/>
      <c r="GJ266" s="36"/>
      <c r="GK266" s="36"/>
      <c r="GL266" s="36"/>
      <c r="GM266" s="36"/>
    </row>
    <row r="267" spans="2:195" s="37" customFormat="1" ht="17.100000000000001" customHeight="1" x14ac:dyDescent="0.25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36"/>
      <c r="DQ267" s="36"/>
      <c r="DR267" s="36"/>
      <c r="DS267" s="36"/>
      <c r="DT267" s="36"/>
      <c r="DU267" s="36"/>
      <c r="DV267" s="36"/>
      <c r="DW267" s="36"/>
      <c r="DX267" s="36"/>
      <c r="DY267" s="36"/>
      <c r="DZ267" s="36"/>
      <c r="EA267" s="36"/>
      <c r="EB267" s="36"/>
      <c r="EC267" s="36"/>
      <c r="ED267" s="36"/>
      <c r="EE267" s="36"/>
      <c r="EF267" s="36"/>
      <c r="EG267" s="36"/>
      <c r="EH267" s="36"/>
      <c r="EI267" s="36"/>
      <c r="EJ267" s="36"/>
      <c r="EK267" s="36"/>
      <c r="EL267" s="36"/>
      <c r="EM267" s="36"/>
      <c r="EN267" s="36"/>
      <c r="EO267" s="36"/>
      <c r="EP267" s="36"/>
      <c r="EQ267" s="36"/>
      <c r="ER267" s="36"/>
      <c r="ES267" s="36"/>
      <c r="ET267" s="36"/>
      <c r="EU267" s="36"/>
      <c r="EV267" s="36"/>
      <c r="EW267" s="36"/>
      <c r="EX267" s="36"/>
      <c r="EY267" s="36"/>
      <c r="EZ267" s="36"/>
      <c r="FA267" s="36"/>
      <c r="FB267" s="36"/>
      <c r="FC267" s="36"/>
      <c r="FD267" s="36"/>
      <c r="FE267" s="36"/>
      <c r="FF267" s="36"/>
      <c r="FG267" s="36"/>
      <c r="FH267" s="36"/>
      <c r="FI267" s="36"/>
      <c r="FJ267" s="36"/>
      <c r="FK267" s="36"/>
      <c r="FL267" s="36"/>
      <c r="FM267" s="36"/>
      <c r="FN267" s="36"/>
      <c r="FO267" s="36"/>
      <c r="FP267" s="36"/>
      <c r="FQ267" s="36"/>
      <c r="FR267" s="36"/>
      <c r="FS267" s="36"/>
      <c r="FT267" s="36"/>
      <c r="FU267" s="36"/>
      <c r="FV267" s="36"/>
      <c r="FW267" s="36"/>
      <c r="FX267" s="36"/>
      <c r="FY267" s="36"/>
      <c r="FZ267" s="36"/>
      <c r="GA267" s="36"/>
      <c r="GB267" s="36"/>
      <c r="GC267" s="36"/>
      <c r="GD267" s="36"/>
      <c r="GE267" s="36"/>
      <c r="GF267" s="36"/>
      <c r="GG267" s="36"/>
      <c r="GH267" s="36"/>
      <c r="GI267" s="36"/>
      <c r="GJ267" s="36"/>
      <c r="GK267" s="36"/>
      <c r="GL267" s="36"/>
      <c r="GM267" s="36"/>
    </row>
    <row r="268" spans="2:195" s="37" customFormat="1" ht="17.100000000000001" customHeight="1" x14ac:dyDescent="0.25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  <c r="DS268" s="36"/>
      <c r="DT268" s="36"/>
      <c r="DU268" s="36"/>
      <c r="DV268" s="36"/>
      <c r="DW268" s="36"/>
      <c r="DX268" s="36"/>
      <c r="DY268" s="36"/>
      <c r="DZ268" s="36"/>
      <c r="EA268" s="36"/>
      <c r="EB268" s="36"/>
      <c r="EC268" s="36"/>
      <c r="ED268" s="36"/>
      <c r="EE268" s="36"/>
      <c r="EF268" s="36"/>
      <c r="EG268" s="36"/>
      <c r="EH268" s="36"/>
      <c r="EI268" s="36"/>
      <c r="EJ268" s="36"/>
      <c r="EK268" s="36"/>
      <c r="EL268" s="36"/>
      <c r="EM268" s="36"/>
      <c r="EN268" s="36"/>
      <c r="EO268" s="36"/>
      <c r="EP268" s="36"/>
      <c r="EQ268" s="36"/>
      <c r="ER268" s="36"/>
      <c r="ES268" s="36"/>
      <c r="ET268" s="36"/>
      <c r="EU268" s="36"/>
      <c r="EV268" s="36"/>
      <c r="EW268" s="36"/>
      <c r="EX268" s="36"/>
      <c r="EY268" s="36"/>
      <c r="EZ268" s="36"/>
      <c r="FA268" s="36"/>
      <c r="FB268" s="36"/>
      <c r="FC268" s="36"/>
      <c r="FD268" s="36"/>
      <c r="FE268" s="36"/>
      <c r="FF268" s="36"/>
      <c r="FG268" s="36"/>
      <c r="FH268" s="36"/>
      <c r="FI268" s="36"/>
      <c r="FJ268" s="36"/>
      <c r="FK268" s="36"/>
      <c r="FL268" s="36"/>
      <c r="FM268" s="36"/>
      <c r="FN268" s="36"/>
      <c r="FO268" s="36"/>
      <c r="FP268" s="36"/>
      <c r="FQ268" s="36"/>
      <c r="FR268" s="36"/>
      <c r="FS268" s="36"/>
      <c r="FT268" s="36"/>
      <c r="FU268" s="36"/>
      <c r="FV268" s="36"/>
      <c r="FW268" s="36"/>
      <c r="FX268" s="36"/>
      <c r="FY268" s="36"/>
      <c r="FZ268" s="36"/>
      <c r="GA268" s="36"/>
      <c r="GB268" s="36"/>
      <c r="GC268" s="36"/>
      <c r="GD268" s="36"/>
      <c r="GE268" s="36"/>
      <c r="GF268" s="36"/>
      <c r="GG268" s="36"/>
      <c r="GH268" s="36"/>
      <c r="GI268" s="36"/>
      <c r="GJ268" s="36"/>
      <c r="GK268" s="36"/>
      <c r="GL268" s="36"/>
      <c r="GM268" s="36"/>
    </row>
    <row r="269" spans="2:195" s="37" customFormat="1" ht="17.100000000000001" customHeight="1" x14ac:dyDescent="0.25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  <c r="DU269" s="36"/>
      <c r="DV269" s="36"/>
      <c r="DW269" s="36"/>
      <c r="DX269" s="36"/>
      <c r="DY269" s="36"/>
      <c r="DZ269" s="36"/>
      <c r="EA269" s="36"/>
      <c r="EB269" s="36"/>
      <c r="EC269" s="36"/>
      <c r="ED269" s="36"/>
      <c r="EE269" s="36"/>
      <c r="EF269" s="36"/>
      <c r="EG269" s="36"/>
      <c r="EH269" s="36"/>
      <c r="EI269" s="36"/>
      <c r="EJ269" s="36"/>
      <c r="EK269" s="36"/>
      <c r="EL269" s="36"/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36"/>
      <c r="EX269" s="36"/>
      <c r="EY269" s="36"/>
      <c r="EZ269" s="36"/>
      <c r="FA269" s="36"/>
      <c r="FB269" s="36"/>
      <c r="FC269" s="36"/>
      <c r="FD269" s="36"/>
      <c r="FE269" s="36"/>
      <c r="FF269" s="36"/>
      <c r="FG269" s="36"/>
      <c r="FH269" s="36"/>
      <c r="FI269" s="36"/>
      <c r="FJ269" s="36"/>
      <c r="FK269" s="36"/>
      <c r="FL269" s="36"/>
      <c r="FM269" s="36"/>
      <c r="FN269" s="36"/>
      <c r="FO269" s="36"/>
      <c r="FP269" s="36"/>
      <c r="FQ269" s="36"/>
      <c r="FR269" s="36"/>
      <c r="FS269" s="36"/>
      <c r="FT269" s="36"/>
      <c r="FU269" s="36"/>
      <c r="FV269" s="36"/>
      <c r="FW269" s="36"/>
      <c r="FX269" s="36"/>
      <c r="FY269" s="36"/>
      <c r="FZ269" s="36"/>
      <c r="GA269" s="36"/>
      <c r="GB269" s="36"/>
      <c r="GC269" s="36"/>
      <c r="GD269" s="36"/>
      <c r="GE269" s="36"/>
      <c r="GF269" s="36"/>
      <c r="GG269" s="36"/>
      <c r="GH269" s="36"/>
      <c r="GI269" s="36"/>
      <c r="GJ269" s="36"/>
      <c r="GK269" s="36"/>
      <c r="GL269" s="36"/>
      <c r="GM269" s="36"/>
    </row>
    <row r="270" spans="2:195" s="37" customFormat="1" ht="17.100000000000001" customHeight="1" x14ac:dyDescent="0.25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6"/>
      <c r="DR270" s="36"/>
      <c r="DS270" s="36"/>
      <c r="DT270" s="36"/>
      <c r="DU270" s="36"/>
      <c r="DV270" s="36"/>
      <c r="DW270" s="36"/>
      <c r="DX270" s="36"/>
      <c r="DY270" s="36"/>
      <c r="DZ270" s="36"/>
      <c r="EA270" s="36"/>
      <c r="EB270" s="36"/>
      <c r="EC270" s="36"/>
      <c r="ED270" s="36"/>
      <c r="EE270" s="36"/>
      <c r="EF270" s="36"/>
      <c r="EG270" s="36"/>
      <c r="EH270" s="36"/>
      <c r="EI270" s="36"/>
      <c r="EJ270" s="36"/>
      <c r="EK270" s="36"/>
      <c r="EL270" s="36"/>
      <c r="EM270" s="36"/>
      <c r="EN270" s="36"/>
      <c r="EO270" s="36"/>
      <c r="EP270" s="36"/>
      <c r="EQ270" s="36"/>
      <c r="ER270" s="36"/>
      <c r="ES270" s="36"/>
      <c r="ET270" s="36"/>
      <c r="EU270" s="36"/>
      <c r="EV270" s="36"/>
      <c r="EW270" s="36"/>
      <c r="EX270" s="36"/>
      <c r="EY270" s="36"/>
      <c r="EZ270" s="36"/>
      <c r="FA270" s="36"/>
      <c r="FB270" s="36"/>
      <c r="FC270" s="36"/>
      <c r="FD270" s="36"/>
      <c r="FE270" s="36"/>
      <c r="FF270" s="36"/>
      <c r="FG270" s="36"/>
      <c r="FH270" s="36"/>
      <c r="FI270" s="36"/>
      <c r="FJ270" s="36"/>
      <c r="FK270" s="36"/>
      <c r="FL270" s="36"/>
      <c r="FM270" s="36"/>
      <c r="FN270" s="36"/>
      <c r="FO270" s="36"/>
      <c r="FP270" s="36"/>
      <c r="FQ270" s="36"/>
      <c r="FR270" s="36"/>
      <c r="FS270" s="36"/>
      <c r="FT270" s="36"/>
      <c r="FU270" s="36"/>
      <c r="FV270" s="36"/>
      <c r="FW270" s="36"/>
      <c r="FX270" s="36"/>
      <c r="FY270" s="36"/>
      <c r="FZ270" s="36"/>
      <c r="GA270" s="36"/>
      <c r="GB270" s="36"/>
      <c r="GC270" s="36"/>
      <c r="GD270" s="36"/>
      <c r="GE270" s="36"/>
      <c r="GF270" s="36"/>
      <c r="GG270" s="36"/>
      <c r="GH270" s="36"/>
      <c r="GI270" s="36"/>
      <c r="GJ270" s="36"/>
      <c r="GK270" s="36"/>
      <c r="GL270" s="36"/>
      <c r="GM270" s="36"/>
    </row>
    <row r="271" spans="2:195" s="37" customFormat="1" ht="17.100000000000001" customHeight="1" x14ac:dyDescent="0.25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6"/>
      <c r="DR271" s="36"/>
      <c r="DS271" s="36"/>
      <c r="DT271" s="36"/>
      <c r="DU271" s="36"/>
      <c r="DV271" s="36"/>
      <c r="DW271" s="36"/>
      <c r="DX271" s="36"/>
      <c r="DY271" s="36"/>
      <c r="DZ271" s="36"/>
      <c r="EA271" s="36"/>
      <c r="EB271" s="36"/>
      <c r="EC271" s="36"/>
      <c r="ED271" s="36"/>
      <c r="EE271" s="36"/>
      <c r="EF271" s="36"/>
      <c r="EG271" s="36"/>
      <c r="EH271" s="36"/>
      <c r="EI271" s="36"/>
      <c r="EJ271" s="36"/>
      <c r="EK271" s="36"/>
      <c r="EL271" s="36"/>
      <c r="EM271" s="36"/>
      <c r="EN271" s="36"/>
      <c r="EO271" s="36"/>
      <c r="EP271" s="36"/>
      <c r="EQ271" s="36"/>
      <c r="ER271" s="36"/>
      <c r="ES271" s="36"/>
      <c r="ET271" s="36"/>
      <c r="EU271" s="36"/>
      <c r="EV271" s="36"/>
      <c r="EW271" s="36"/>
      <c r="EX271" s="36"/>
      <c r="EY271" s="36"/>
      <c r="EZ271" s="36"/>
      <c r="FA271" s="36"/>
      <c r="FB271" s="36"/>
      <c r="FC271" s="36"/>
      <c r="FD271" s="36"/>
      <c r="FE271" s="36"/>
      <c r="FF271" s="36"/>
      <c r="FG271" s="36"/>
      <c r="FH271" s="36"/>
      <c r="FI271" s="36"/>
      <c r="FJ271" s="36"/>
      <c r="FK271" s="36"/>
      <c r="FL271" s="36"/>
      <c r="FM271" s="36"/>
      <c r="FN271" s="36"/>
      <c r="FO271" s="36"/>
      <c r="FP271" s="36"/>
      <c r="FQ271" s="36"/>
      <c r="FR271" s="36"/>
      <c r="FS271" s="36"/>
      <c r="FT271" s="36"/>
      <c r="FU271" s="36"/>
      <c r="FV271" s="36"/>
      <c r="FW271" s="36"/>
      <c r="FX271" s="36"/>
      <c r="FY271" s="36"/>
      <c r="FZ271" s="36"/>
      <c r="GA271" s="36"/>
      <c r="GB271" s="36"/>
      <c r="GC271" s="36"/>
      <c r="GD271" s="36"/>
      <c r="GE271" s="36"/>
      <c r="GF271" s="36"/>
      <c r="GG271" s="36"/>
      <c r="GH271" s="36"/>
      <c r="GI271" s="36"/>
      <c r="GJ271" s="36"/>
      <c r="GK271" s="36"/>
      <c r="GL271" s="36"/>
      <c r="GM271" s="36"/>
    </row>
    <row r="272" spans="2:195" s="37" customFormat="1" ht="17.100000000000001" customHeight="1" x14ac:dyDescent="0.25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36"/>
      <c r="DQ272" s="36"/>
      <c r="DR272" s="36"/>
      <c r="DS272" s="36"/>
      <c r="DT272" s="36"/>
      <c r="DU272" s="36"/>
      <c r="DV272" s="36"/>
      <c r="DW272" s="36"/>
      <c r="DX272" s="36"/>
      <c r="DY272" s="36"/>
      <c r="DZ272" s="36"/>
      <c r="EA272" s="36"/>
      <c r="EB272" s="36"/>
      <c r="EC272" s="36"/>
      <c r="ED272" s="36"/>
      <c r="EE272" s="36"/>
      <c r="EF272" s="36"/>
      <c r="EG272" s="36"/>
      <c r="EH272" s="36"/>
      <c r="EI272" s="36"/>
      <c r="EJ272" s="36"/>
      <c r="EK272" s="36"/>
      <c r="EL272" s="36"/>
      <c r="EM272" s="36"/>
      <c r="EN272" s="36"/>
      <c r="EO272" s="36"/>
      <c r="EP272" s="36"/>
      <c r="EQ272" s="36"/>
      <c r="ER272" s="36"/>
      <c r="ES272" s="36"/>
      <c r="ET272" s="36"/>
      <c r="EU272" s="36"/>
      <c r="EV272" s="36"/>
      <c r="EW272" s="36"/>
      <c r="EX272" s="36"/>
      <c r="EY272" s="36"/>
      <c r="EZ272" s="36"/>
      <c r="FA272" s="36"/>
      <c r="FB272" s="36"/>
      <c r="FC272" s="36"/>
      <c r="FD272" s="36"/>
      <c r="FE272" s="36"/>
      <c r="FF272" s="36"/>
      <c r="FG272" s="36"/>
      <c r="FH272" s="36"/>
      <c r="FI272" s="36"/>
      <c r="FJ272" s="36"/>
      <c r="FK272" s="36"/>
      <c r="FL272" s="36"/>
      <c r="FM272" s="36"/>
      <c r="FN272" s="36"/>
      <c r="FO272" s="36"/>
      <c r="FP272" s="36"/>
      <c r="FQ272" s="36"/>
      <c r="FR272" s="36"/>
      <c r="FS272" s="36"/>
      <c r="FT272" s="36"/>
      <c r="FU272" s="36"/>
      <c r="FV272" s="36"/>
      <c r="FW272" s="36"/>
      <c r="FX272" s="36"/>
      <c r="FY272" s="36"/>
      <c r="FZ272" s="36"/>
      <c r="GA272" s="36"/>
      <c r="GB272" s="36"/>
      <c r="GC272" s="36"/>
      <c r="GD272" s="36"/>
      <c r="GE272" s="36"/>
      <c r="GF272" s="36"/>
      <c r="GG272" s="36"/>
      <c r="GH272" s="36"/>
      <c r="GI272" s="36"/>
      <c r="GJ272" s="36"/>
      <c r="GK272" s="36"/>
      <c r="GL272" s="36"/>
      <c r="GM272" s="36"/>
    </row>
    <row r="273" spans="2:195" s="37" customFormat="1" ht="17.100000000000001" customHeight="1" x14ac:dyDescent="0.25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36"/>
      <c r="DQ273" s="36"/>
      <c r="DR273" s="36"/>
      <c r="DS273" s="36"/>
      <c r="DT273" s="36"/>
      <c r="DU273" s="36"/>
      <c r="DV273" s="36"/>
      <c r="DW273" s="36"/>
      <c r="DX273" s="36"/>
      <c r="DY273" s="36"/>
      <c r="DZ273" s="36"/>
      <c r="EA273" s="36"/>
      <c r="EB273" s="36"/>
      <c r="EC273" s="36"/>
      <c r="ED273" s="36"/>
      <c r="EE273" s="36"/>
      <c r="EF273" s="36"/>
      <c r="EG273" s="36"/>
      <c r="EH273" s="36"/>
      <c r="EI273" s="36"/>
      <c r="EJ273" s="36"/>
      <c r="EK273" s="36"/>
      <c r="EL273" s="36"/>
      <c r="EM273" s="36"/>
      <c r="EN273" s="36"/>
      <c r="EO273" s="36"/>
      <c r="EP273" s="36"/>
      <c r="EQ273" s="36"/>
      <c r="ER273" s="36"/>
      <c r="ES273" s="36"/>
      <c r="ET273" s="36"/>
      <c r="EU273" s="36"/>
      <c r="EV273" s="36"/>
      <c r="EW273" s="36"/>
      <c r="EX273" s="36"/>
      <c r="EY273" s="36"/>
      <c r="EZ273" s="36"/>
      <c r="FA273" s="36"/>
      <c r="FB273" s="36"/>
      <c r="FC273" s="36"/>
      <c r="FD273" s="36"/>
      <c r="FE273" s="36"/>
      <c r="FF273" s="36"/>
      <c r="FG273" s="36"/>
      <c r="FH273" s="36"/>
      <c r="FI273" s="36"/>
      <c r="FJ273" s="36"/>
      <c r="FK273" s="36"/>
      <c r="FL273" s="36"/>
      <c r="FM273" s="36"/>
      <c r="FN273" s="36"/>
      <c r="FO273" s="36"/>
      <c r="FP273" s="36"/>
      <c r="FQ273" s="36"/>
      <c r="FR273" s="36"/>
      <c r="FS273" s="36"/>
      <c r="FT273" s="36"/>
      <c r="FU273" s="36"/>
      <c r="FV273" s="36"/>
      <c r="FW273" s="36"/>
      <c r="FX273" s="36"/>
      <c r="FY273" s="36"/>
      <c r="FZ273" s="36"/>
      <c r="GA273" s="36"/>
      <c r="GB273" s="36"/>
      <c r="GC273" s="36"/>
      <c r="GD273" s="36"/>
      <c r="GE273" s="36"/>
      <c r="GF273" s="36"/>
      <c r="GG273" s="36"/>
      <c r="GH273" s="36"/>
      <c r="GI273" s="36"/>
      <c r="GJ273" s="36"/>
      <c r="GK273" s="36"/>
      <c r="GL273" s="36"/>
      <c r="GM273" s="36"/>
    </row>
    <row r="274" spans="2:195" s="37" customFormat="1" ht="17.100000000000001" customHeight="1" x14ac:dyDescent="0.25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6"/>
      <c r="DR274" s="36"/>
      <c r="DS274" s="36"/>
      <c r="DT274" s="36"/>
      <c r="DU274" s="36"/>
      <c r="DV274" s="36"/>
      <c r="DW274" s="36"/>
      <c r="DX274" s="36"/>
      <c r="DY274" s="36"/>
      <c r="DZ274" s="36"/>
      <c r="EA274" s="36"/>
      <c r="EB274" s="36"/>
      <c r="EC274" s="36"/>
      <c r="ED274" s="36"/>
      <c r="EE274" s="36"/>
      <c r="EF274" s="36"/>
      <c r="EG274" s="36"/>
      <c r="EH274" s="36"/>
      <c r="EI274" s="36"/>
      <c r="EJ274" s="36"/>
      <c r="EK274" s="36"/>
      <c r="EL274" s="36"/>
      <c r="EM274" s="36"/>
      <c r="EN274" s="36"/>
      <c r="EO274" s="36"/>
      <c r="EP274" s="36"/>
      <c r="EQ274" s="36"/>
      <c r="ER274" s="36"/>
      <c r="ES274" s="36"/>
      <c r="ET274" s="36"/>
      <c r="EU274" s="36"/>
      <c r="EV274" s="36"/>
      <c r="EW274" s="36"/>
      <c r="EX274" s="36"/>
      <c r="EY274" s="36"/>
      <c r="EZ274" s="36"/>
      <c r="FA274" s="36"/>
      <c r="FB274" s="36"/>
      <c r="FC274" s="36"/>
      <c r="FD274" s="36"/>
      <c r="FE274" s="36"/>
      <c r="FF274" s="36"/>
      <c r="FG274" s="36"/>
      <c r="FH274" s="36"/>
      <c r="FI274" s="36"/>
      <c r="FJ274" s="36"/>
      <c r="FK274" s="36"/>
      <c r="FL274" s="36"/>
      <c r="FM274" s="36"/>
      <c r="FN274" s="36"/>
      <c r="FO274" s="36"/>
      <c r="FP274" s="36"/>
      <c r="FQ274" s="36"/>
      <c r="FR274" s="36"/>
      <c r="FS274" s="36"/>
      <c r="FT274" s="36"/>
      <c r="FU274" s="36"/>
      <c r="FV274" s="36"/>
      <c r="FW274" s="36"/>
      <c r="FX274" s="36"/>
      <c r="FY274" s="36"/>
      <c r="FZ274" s="36"/>
      <c r="GA274" s="36"/>
      <c r="GB274" s="36"/>
      <c r="GC274" s="36"/>
      <c r="GD274" s="36"/>
      <c r="GE274" s="36"/>
      <c r="GF274" s="36"/>
      <c r="GG274" s="36"/>
      <c r="GH274" s="36"/>
      <c r="GI274" s="36"/>
      <c r="GJ274" s="36"/>
      <c r="GK274" s="36"/>
      <c r="GL274" s="36"/>
      <c r="GM274" s="36"/>
    </row>
    <row r="275" spans="2:195" s="37" customFormat="1" ht="17.100000000000001" customHeight="1" x14ac:dyDescent="0.25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  <c r="DU275" s="36"/>
      <c r="DV275" s="36"/>
      <c r="DW275" s="36"/>
      <c r="DX275" s="36"/>
      <c r="DY275" s="36"/>
      <c r="DZ275" s="36"/>
      <c r="EA275" s="36"/>
      <c r="EB275" s="36"/>
      <c r="EC275" s="36"/>
      <c r="ED275" s="36"/>
      <c r="EE275" s="36"/>
      <c r="EF275" s="36"/>
      <c r="EG275" s="36"/>
      <c r="EH275" s="36"/>
      <c r="EI275" s="36"/>
      <c r="EJ275" s="36"/>
      <c r="EK275" s="36"/>
      <c r="EL275" s="36"/>
      <c r="EM275" s="36"/>
      <c r="EN275" s="36"/>
      <c r="EO275" s="36"/>
      <c r="EP275" s="36"/>
      <c r="EQ275" s="36"/>
      <c r="ER275" s="36"/>
      <c r="ES275" s="36"/>
      <c r="ET275" s="36"/>
      <c r="EU275" s="36"/>
      <c r="EV275" s="36"/>
      <c r="EW275" s="36"/>
      <c r="EX275" s="36"/>
      <c r="EY275" s="36"/>
      <c r="EZ275" s="36"/>
      <c r="FA275" s="36"/>
      <c r="FB275" s="36"/>
      <c r="FC275" s="36"/>
      <c r="FD275" s="36"/>
      <c r="FE275" s="36"/>
      <c r="FF275" s="36"/>
      <c r="FG275" s="36"/>
      <c r="FH275" s="36"/>
      <c r="FI275" s="36"/>
      <c r="FJ275" s="36"/>
      <c r="FK275" s="36"/>
      <c r="FL275" s="36"/>
      <c r="FM275" s="36"/>
      <c r="FN275" s="36"/>
      <c r="FO275" s="36"/>
      <c r="FP275" s="36"/>
      <c r="FQ275" s="36"/>
      <c r="FR275" s="36"/>
      <c r="FS275" s="36"/>
      <c r="FT275" s="36"/>
      <c r="FU275" s="36"/>
      <c r="FV275" s="36"/>
      <c r="FW275" s="36"/>
      <c r="FX275" s="36"/>
      <c r="FY275" s="36"/>
      <c r="FZ275" s="36"/>
      <c r="GA275" s="36"/>
      <c r="GB275" s="36"/>
      <c r="GC275" s="36"/>
      <c r="GD275" s="36"/>
      <c r="GE275" s="36"/>
      <c r="GF275" s="36"/>
      <c r="GG275" s="36"/>
      <c r="GH275" s="36"/>
      <c r="GI275" s="36"/>
      <c r="GJ275" s="36"/>
      <c r="GK275" s="36"/>
      <c r="GL275" s="36"/>
      <c r="GM275" s="36"/>
    </row>
    <row r="276" spans="2:195" s="37" customFormat="1" ht="17.100000000000001" customHeight="1" x14ac:dyDescent="0.25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  <c r="DS276" s="36"/>
      <c r="DT276" s="36"/>
      <c r="DU276" s="36"/>
      <c r="DV276" s="36"/>
      <c r="DW276" s="36"/>
      <c r="DX276" s="36"/>
      <c r="DY276" s="36"/>
      <c r="DZ276" s="36"/>
      <c r="EA276" s="36"/>
      <c r="EB276" s="36"/>
      <c r="EC276" s="36"/>
      <c r="ED276" s="36"/>
      <c r="EE276" s="36"/>
      <c r="EF276" s="36"/>
      <c r="EG276" s="36"/>
      <c r="EH276" s="36"/>
      <c r="EI276" s="36"/>
      <c r="EJ276" s="36"/>
      <c r="EK276" s="36"/>
      <c r="EL276" s="36"/>
      <c r="EM276" s="36"/>
      <c r="EN276" s="36"/>
      <c r="EO276" s="36"/>
      <c r="EP276" s="36"/>
      <c r="EQ276" s="36"/>
      <c r="ER276" s="36"/>
      <c r="ES276" s="36"/>
      <c r="ET276" s="36"/>
      <c r="EU276" s="36"/>
      <c r="EV276" s="36"/>
      <c r="EW276" s="36"/>
      <c r="EX276" s="36"/>
      <c r="EY276" s="36"/>
      <c r="EZ276" s="36"/>
      <c r="FA276" s="36"/>
      <c r="FB276" s="36"/>
      <c r="FC276" s="36"/>
      <c r="FD276" s="36"/>
      <c r="FE276" s="36"/>
      <c r="FF276" s="36"/>
      <c r="FG276" s="36"/>
      <c r="FH276" s="36"/>
      <c r="FI276" s="36"/>
      <c r="FJ276" s="36"/>
      <c r="FK276" s="36"/>
      <c r="FL276" s="36"/>
      <c r="FM276" s="36"/>
      <c r="FN276" s="36"/>
      <c r="FO276" s="36"/>
      <c r="FP276" s="36"/>
      <c r="FQ276" s="36"/>
      <c r="FR276" s="36"/>
      <c r="FS276" s="36"/>
      <c r="FT276" s="36"/>
      <c r="FU276" s="36"/>
      <c r="FV276" s="36"/>
      <c r="FW276" s="36"/>
      <c r="FX276" s="36"/>
      <c r="FY276" s="36"/>
      <c r="FZ276" s="36"/>
      <c r="GA276" s="36"/>
      <c r="GB276" s="36"/>
      <c r="GC276" s="36"/>
      <c r="GD276" s="36"/>
      <c r="GE276" s="36"/>
      <c r="GF276" s="36"/>
      <c r="GG276" s="36"/>
      <c r="GH276" s="36"/>
      <c r="GI276" s="36"/>
      <c r="GJ276" s="36"/>
      <c r="GK276" s="36"/>
      <c r="GL276" s="36"/>
      <c r="GM276" s="36"/>
    </row>
    <row r="277" spans="2:195" s="37" customFormat="1" ht="17.100000000000001" customHeight="1" x14ac:dyDescent="0.25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  <c r="DS277" s="36"/>
      <c r="DT277" s="36"/>
      <c r="DU277" s="36"/>
      <c r="DV277" s="36"/>
      <c r="DW277" s="36"/>
      <c r="DX277" s="36"/>
      <c r="DY277" s="36"/>
      <c r="DZ277" s="36"/>
      <c r="EA277" s="36"/>
      <c r="EB277" s="36"/>
      <c r="EC277" s="36"/>
      <c r="ED277" s="36"/>
      <c r="EE277" s="36"/>
      <c r="EF277" s="36"/>
      <c r="EG277" s="36"/>
      <c r="EH277" s="36"/>
      <c r="EI277" s="36"/>
      <c r="EJ277" s="36"/>
      <c r="EK277" s="36"/>
      <c r="EL277" s="36"/>
      <c r="EM277" s="36"/>
      <c r="EN277" s="36"/>
      <c r="EO277" s="36"/>
      <c r="EP277" s="36"/>
      <c r="EQ277" s="36"/>
      <c r="ER277" s="36"/>
      <c r="ES277" s="36"/>
      <c r="ET277" s="36"/>
      <c r="EU277" s="36"/>
      <c r="EV277" s="36"/>
      <c r="EW277" s="36"/>
      <c r="EX277" s="36"/>
      <c r="EY277" s="36"/>
      <c r="EZ277" s="36"/>
      <c r="FA277" s="36"/>
      <c r="FB277" s="36"/>
      <c r="FC277" s="36"/>
      <c r="FD277" s="36"/>
      <c r="FE277" s="36"/>
      <c r="FF277" s="36"/>
      <c r="FG277" s="36"/>
      <c r="FH277" s="36"/>
      <c r="FI277" s="36"/>
      <c r="FJ277" s="36"/>
      <c r="FK277" s="36"/>
      <c r="FL277" s="36"/>
      <c r="FM277" s="36"/>
      <c r="FN277" s="36"/>
      <c r="FO277" s="36"/>
      <c r="FP277" s="36"/>
      <c r="FQ277" s="36"/>
      <c r="FR277" s="36"/>
      <c r="FS277" s="36"/>
      <c r="FT277" s="36"/>
      <c r="FU277" s="36"/>
      <c r="FV277" s="36"/>
      <c r="FW277" s="36"/>
      <c r="FX277" s="36"/>
      <c r="FY277" s="36"/>
      <c r="FZ277" s="36"/>
      <c r="GA277" s="36"/>
      <c r="GB277" s="36"/>
      <c r="GC277" s="36"/>
      <c r="GD277" s="36"/>
      <c r="GE277" s="36"/>
      <c r="GF277" s="36"/>
      <c r="GG277" s="36"/>
      <c r="GH277" s="36"/>
      <c r="GI277" s="36"/>
      <c r="GJ277" s="36"/>
      <c r="GK277" s="36"/>
      <c r="GL277" s="36"/>
      <c r="GM277" s="36"/>
    </row>
    <row r="278" spans="2:195" s="37" customFormat="1" ht="17.100000000000001" customHeight="1" x14ac:dyDescent="0.25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6"/>
      <c r="DR278" s="36"/>
      <c r="DS278" s="36"/>
      <c r="DT278" s="36"/>
      <c r="DU278" s="36"/>
      <c r="DV278" s="36"/>
      <c r="DW278" s="36"/>
      <c r="DX278" s="36"/>
      <c r="DY278" s="36"/>
      <c r="DZ278" s="36"/>
      <c r="EA278" s="36"/>
      <c r="EB278" s="36"/>
      <c r="EC278" s="36"/>
      <c r="ED278" s="36"/>
      <c r="EE278" s="36"/>
      <c r="EF278" s="36"/>
      <c r="EG278" s="36"/>
      <c r="EH278" s="36"/>
      <c r="EI278" s="36"/>
      <c r="EJ278" s="36"/>
      <c r="EK278" s="36"/>
      <c r="EL278" s="36"/>
      <c r="EM278" s="36"/>
      <c r="EN278" s="36"/>
      <c r="EO278" s="36"/>
      <c r="EP278" s="36"/>
      <c r="EQ278" s="36"/>
      <c r="ER278" s="36"/>
      <c r="ES278" s="36"/>
      <c r="ET278" s="36"/>
      <c r="EU278" s="36"/>
      <c r="EV278" s="36"/>
      <c r="EW278" s="36"/>
      <c r="EX278" s="36"/>
      <c r="EY278" s="36"/>
      <c r="EZ278" s="36"/>
      <c r="FA278" s="36"/>
      <c r="FB278" s="36"/>
      <c r="FC278" s="36"/>
      <c r="FD278" s="36"/>
      <c r="FE278" s="36"/>
      <c r="FF278" s="36"/>
      <c r="FG278" s="36"/>
      <c r="FH278" s="36"/>
      <c r="FI278" s="36"/>
      <c r="FJ278" s="36"/>
      <c r="FK278" s="36"/>
      <c r="FL278" s="36"/>
      <c r="FM278" s="36"/>
      <c r="FN278" s="36"/>
      <c r="FO278" s="36"/>
      <c r="FP278" s="36"/>
      <c r="FQ278" s="36"/>
      <c r="FR278" s="36"/>
      <c r="FS278" s="36"/>
      <c r="FT278" s="36"/>
      <c r="FU278" s="36"/>
      <c r="FV278" s="36"/>
      <c r="FW278" s="36"/>
      <c r="FX278" s="36"/>
      <c r="FY278" s="36"/>
      <c r="FZ278" s="36"/>
      <c r="GA278" s="36"/>
      <c r="GB278" s="36"/>
      <c r="GC278" s="36"/>
      <c r="GD278" s="36"/>
      <c r="GE278" s="36"/>
      <c r="GF278" s="36"/>
      <c r="GG278" s="36"/>
      <c r="GH278" s="36"/>
      <c r="GI278" s="36"/>
      <c r="GJ278" s="36"/>
      <c r="GK278" s="36"/>
      <c r="GL278" s="36"/>
      <c r="GM278" s="36"/>
    </row>
    <row r="279" spans="2:195" s="37" customFormat="1" ht="17.100000000000001" customHeight="1" x14ac:dyDescent="0.25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36"/>
      <c r="DQ279" s="36"/>
      <c r="DR279" s="36"/>
      <c r="DS279" s="36"/>
      <c r="DT279" s="36"/>
      <c r="DU279" s="36"/>
      <c r="DV279" s="36"/>
      <c r="DW279" s="36"/>
      <c r="DX279" s="36"/>
      <c r="DY279" s="36"/>
      <c r="DZ279" s="36"/>
      <c r="EA279" s="36"/>
      <c r="EB279" s="36"/>
      <c r="EC279" s="36"/>
      <c r="ED279" s="36"/>
      <c r="EE279" s="36"/>
      <c r="EF279" s="36"/>
      <c r="EG279" s="36"/>
      <c r="EH279" s="36"/>
      <c r="EI279" s="36"/>
      <c r="EJ279" s="36"/>
      <c r="EK279" s="36"/>
      <c r="EL279" s="36"/>
      <c r="EM279" s="36"/>
      <c r="EN279" s="36"/>
      <c r="EO279" s="36"/>
      <c r="EP279" s="36"/>
      <c r="EQ279" s="36"/>
      <c r="ER279" s="36"/>
      <c r="ES279" s="36"/>
      <c r="ET279" s="36"/>
      <c r="EU279" s="36"/>
      <c r="EV279" s="36"/>
      <c r="EW279" s="36"/>
      <c r="EX279" s="36"/>
      <c r="EY279" s="36"/>
      <c r="EZ279" s="36"/>
      <c r="FA279" s="36"/>
      <c r="FB279" s="36"/>
      <c r="FC279" s="36"/>
      <c r="FD279" s="36"/>
      <c r="FE279" s="36"/>
      <c r="FF279" s="36"/>
      <c r="FG279" s="36"/>
      <c r="FH279" s="36"/>
      <c r="FI279" s="36"/>
      <c r="FJ279" s="36"/>
      <c r="FK279" s="36"/>
      <c r="FL279" s="36"/>
      <c r="FM279" s="36"/>
      <c r="FN279" s="36"/>
      <c r="FO279" s="36"/>
      <c r="FP279" s="36"/>
      <c r="FQ279" s="36"/>
      <c r="FR279" s="36"/>
      <c r="FS279" s="36"/>
      <c r="FT279" s="36"/>
      <c r="FU279" s="36"/>
      <c r="FV279" s="36"/>
      <c r="FW279" s="36"/>
      <c r="FX279" s="36"/>
      <c r="FY279" s="36"/>
      <c r="FZ279" s="36"/>
      <c r="GA279" s="36"/>
      <c r="GB279" s="36"/>
      <c r="GC279" s="36"/>
      <c r="GD279" s="36"/>
      <c r="GE279" s="36"/>
      <c r="GF279" s="36"/>
      <c r="GG279" s="36"/>
      <c r="GH279" s="36"/>
      <c r="GI279" s="36"/>
      <c r="GJ279" s="36"/>
      <c r="GK279" s="36"/>
      <c r="GL279" s="36"/>
      <c r="GM279" s="36"/>
    </row>
    <row r="280" spans="2:195" s="37" customFormat="1" ht="17.100000000000001" customHeight="1" x14ac:dyDescent="0.25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  <c r="DU280" s="36"/>
      <c r="DV280" s="36"/>
      <c r="DW280" s="36"/>
      <c r="DX280" s="36"/>
      <c r="DY280" s="36"/>
      <c r="DZ280" s="36"/>
      <c r="EA280" s="36"/>
      <c r="EB280" s="36"/>
      <c r="EC280" s="36"/>
      <c r="ED280" s="36"/>
      <c r="EE280" s="36"/>
      <c r="EF280" s="36"/>
      <c r="EG280" s="36"/>
      <c r="EH280" s="36"/>
      <c r="EI280" s="36"/>
      <c r="EJ280" s="36"/>
      <c r="EK280" s="36"/>
      <c r="EL280" s="36"/>
      <c r="EM280" s="36"/>
      <c r="EN280" s="36"/>
      <c r="EO280" s="36"/>
      <c r="EP280" s="36"/>
      <c r="EQ280" s="36"/>
      <c r="ER280" s="36"/>
      <c r="ES280" s="36"/>
      <c r="ET280" s="36"/>
      <c r="EU280" s="36"/>
      <c r="EV280" s="36"/>
      <c r="EW280" s="36"/>
      <c r="EX280" s="36"/>
      <c r="EY280" s="36"/>
      <c r="EZ280" s="36"/>
      <c r="FA280" s="36"/>
      <c r="FB280" s="36"/>
      <c r="FC280" s="36"/>
      <c r="FD280" s="36"/>
      <c r="FE280" s="36"/>
      <c r="FF280" s="36"/>
      <c r="FG280" s="36"/>
      <c r="FH280" s="36"/>
      <c r="FI280" s="36"/>
      <c r="FJ280" s="36"/>
      <c r="FK280" s="36"/>
      <c r="FL280" s="36"/>
      <c r="FM280" s="36"/>
      <c r="FN280" s="36"/>
      <c r="FO280" s="36"/>
      <c r="FP280" s="36"/>
      <c r="FQ280" s="36"/>
      <c r="FR280" s="36"/>
      <c r="FS280" s="36"/>
      <c r="FT280" s="36"/>
      <c r="FU280" s="36"/>
      <c r="FV280" s="36"/>
      <c r="FW280" s="36"/>
      <c r="FX280" s="36"/>
      <c r="FY280" s="36"/>
      <c r="FZ280" s="36"/>
      <c r="GA280" s="36"/>
      <c r="GB280" s="36"/>
      <c r="GC280" s="36"/>
      <c r="GD280" s="36"/>
      <c r="GE280" s="36"/>
      <c r="GF280" s="36"/>
      <c r="GG280" s="36"/>
      <c r="GH280" s="36"/>
      <c r="GI280" s="36"/>
      <c r="GJ280" s="36"/>
      <c r="GK280" s="36"/>
      <c r="GL280" s="36"/>
      <c r="GM280" s="36"/>
    </row>
    <row r="281" spans="2:195" s="37" customFormat="1" ht="17.100000000000001" customHeight="1" x14ac:dyDescent="0.25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  <c r="DU281" s="36"/>
      <c r="DV281" s="36"/>
      <c r="DW281" s="36"/>
      <c r="DX281" s="36"/>
      <c r="DY281" s="36"/>
      <c r="DZ281" s="36"/>
      <c r="EA281" s="36"/>
      <c r="EB281" s="36"/>
      <c r="EC281" s="36"/>
      <c r="ED281" s="36"/>
      <c r="EE281" s="36"/>
      <c r="EF281" s="36"/>
      <c r="EG281" s="36"/>
      <c r="EH281" s="36"/>
      <c r="EI281" s="36"/>
      <c r="EJ281" s="36"/>
      <c r="EK281" s="36"/>
      <c r="EL281" s="36"/>
      <c r="EM281" s="36"/>
      <c r="EN281" s="36"/>
      <c r="EO281" s="36"/>
      <c r="EP281" s="36"/>
      <c r="EQ281" s="36"/>
      <c r="ER281" s="36"/>
      <c r="ES281" s="36"/>
      <c r="ET281" s="36"/>
      <c r="EU281" s="36"/>
      <c r="EV281" s="36"/>
      <c r="EW281" s="36"/>
      <c r="EX281" s="36"/>
      <c r="EY281" s="36"/>
      <c r="EZ281" s="36"/>
      <c r="FA281" s="36"/>
      <c r="FB281" s="36"/>
      <c r="FC281" s="36"/>
      <c r="FD281" s="36"/>
      <c r="FE281" s="36"/>
      <c r="FF281" s="36"/>
      <c r="FG281" s="36"/>
      <c r="FH281" s="36"/>
      <c r="FI281" s="36"/>
      <c r="FJ281" s="36"/>
      <c r="FK281" s="36"/>
      <c r="FL281" s="36"/>
      <c r="FM281" s="36"/>
      <c r="FN281" s="36"/>
      <c r="FO281" s="36"/>
      <c r="FP281" s="36"/>
      <c r="FQ281" s="36"/>
      <c r="FR281" s="36"/>
      <c r="FS281" s="36"/>
      <c r="FT281" s="36"/>
      <c r="FU281" s="36"/>
      <c r="FV281" s="36"/>
      <c r="FW281" s="36"/>
      <c r="FX281" s="36"/>
      <c r="FY281" s="36"/>
      <c r="FZ281" s="36"/>
      <c r="GA281" s="36"/>
      <c r="GB281" s="36"/>
      <c r="GC281" s="36"/>
      <c r="GD281" s="36"/>
      <c r="GE281" s="36"/>
      <c r="GF281" s="36"/>
      <c r="GG281" s="36"/>
      <c r="GH281" s="36"/>
      <c r="GI281" s="36"/>
      <c r="GJ281" s="36"/>
      <c r="GK281" s="36"/>
      <c r="GL281" s="36"/>
      <c r="GM281" s="36"/>
    </row>
    <row r="282" spans="2:195" s="37" customFormat="1" ht="17.100000000000001" customHeight="1" x14ac:dyDescent="0.25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36"/>
      <c r="DQ282" s="36"/>
      <c r="DR282" s="36"/>
      <c r="DS282" s="36"/>
      <c r="DT282" s="36"/>
      <c r="DU282" s="36"/>
      <c r="DV282" s="36"/>
      <c r="DW282" s="36"/>
      <c r="DX282" s="36"/>
      <c r="DY282" s="36"/>
      <c r="DZ282" s="36"/>
      <c r="EA282" s="36"/>
      <c r="EB282" s="36"/>
      <c r="EC282" s="36"/>
      <c r="ED282" s="36"/>
      <c r="EE282" s="36"/>
      <c r="EF282" s="36"/>
      <c r="EG282" s="36"/>
      <c r="EH282" s="36"/>
      <c r="EI282" s="36"/>
      <c r="EJ282" s="36"/>
      <c r="EK282" s="36"/>
      <c r="EL282" s="36"/>
      <c r="EM282" s="36"/>
      <c r="EN282" s="36"/>
      <c r="EO282" s="36"/>
      <c r="EP282" s="36"/>
      <c r="EQ282" s="36"/>
      <c r="ER282" s="36"/>
      <c r="ES282" s="36"/>
      <c r="ET282" s="36"/>
      <c r="EU282" s="36"/>
      <c r="EV282" s="36"/>
      <c r="EW282" s="36"/>
      <c r="EX282" s="36"/>
      <c r="EY282" s="36"/>
      <c r="EZ282" s="36"/>
      <c r="FA282" s="36"/>
      <c r="FB282" s="36"/>
      <c r="FC282" s="36"/>
      <c r="FD282" s="36"/>
      <c r="FE282" s="36"/>
      <c r="FF282" s="36"/>
      <c r="FG282" s="36"/>
      <c r="FH282" s="36"/>
      <c r="FI282" s="36"/>
      <c r="FJ282" s="36"/>
      <c r="FK282" s="36"/>
      <c r="FL282" s="36"/>
      <c r="FM282" s="36"/>
      <c r="FN282" s="36"/>
      <c r="FO282" s="36"/>
      <c r="FP282" s="36"/>
      <c r="FQ282" s="36"/>
      <c r="FR282" s="36"/>
      <c r="FS282" s="36"/>
      <c r="FT282" s="36"/>
      <c r="FU282" s="36"/>
      <c r="FV282" s="36"/>
      <c r="FW282" s="36"/>
      <c r="FX282" s="36"/>
      <c r="FY282" s="36"/>
      <c r="FZ282" s="36"/>
      <c r="GA282" s="36"/>
      <c r="GB282" s="36"/>
      <c r="GC282" s="36"/>
      <c r="GD282" s="36"/>
      <c r="GE282" s="36"/>
      <c r="GF282" s="36"/>
      <c r="GG282" s="36"/>
      <c r="GH282" s="36"/>
      <c r="GI282" s="36"/>
      <c r="GJ282" s="36"/>
      <c r="GK282" s="36"/>
      <c r="GL282" s="36"/>
      <c r="GM282" s="36"/>
    </row>
    <row r="283" spans="2:195" s="37" customFormat="1" ht="17.100000000000001" customHeight="1" x14ac:dyDescent="0.25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36"/>
      <c r="DQ283" s="36"/>
      <c r="DR283" s="36"/>
      <c r="DS283" s="36"/>
      <c r="DT283" s="36"/>
      <c r="DU283" s="36"/>
      <c r="DV283" s="36"/>
      <c r="DW283" s="36"/>
      <c r="DX283" s="36"/>
      <c r="DY283" s="36"/>
      <c r="DZ283" s="36"/>
      <c r="EA283" s="36"/>
      <c r="EB283" s="36"/>
      <c r="EC283" s="36"/>
      <c r="ED283" s="36"/>
      <c r="EE283" s="36"/>
      <c r="EF283" s="36"/>
      <c r="EG283" s="36"/>
      <c r="EH283" s="36"/>
      <c r="EI283" s="36"/>
      <c r="EJ283" s="36"/>
      <c r="EK283" s="36"/>
      <c r="EL283" s="36"/>
      <c r="EM283" s="36"/>
      <c r="EN283" s="36"/>
      <c r="EO283" s="36"/>
      <c r="EP283" s="36"/>
      <c r="EQ283" s="36"/>
      <c r="ER283" s="36"/>
      <c r="ES283" s="36"/>
      <c r="ET283" s="36"/>
      <c r="EU283" s="36"/>
      <c r="EV283" s="36"/>
      <c r="EW283" s="36"/>
      <c r="EX283" s="36"/>
      <c r="EY283" s="36"/>
      <c r="EZ283" s="36"/>
      <c r="FA283" s="36"/>
      <c r="FB283" s="36"/>
      <c r="FC283" s="36"/>
      <c r="FD283" s="36"/>
      <c r="FE283" s="36"/>
      <c r="FF283" s="36"/>
      <c r="FG283" s="36"/>
      <c r="FH283" s="36"/>
      <c r="FI283" s="36"/>
      <c r="FJ283" s="36"/>
      <c r="FK283" s="36"/>
      <c r="FL283" s="36"/>
      <c r="FM283" s="36"/>
      <c r="FN283" s="36"/>
      <c r="FO283" s="36"/>
      <c r="FP283" s="36"/>
      <c r="FQ283" s="36"/>
      <c r="FR283" s="36"/>
      <c r="FS283" s="36"/>
      <c r="FT283" s="36"/>
      <c r="FU283" s="36"/>
      <c r="FV283" s="36"/>
      <c r="FW283" s="36"/>
      <c r="FX283" s="36"/>
      <c r="FY283" s="36"/>
      <c r="FZ283" s="36"/>
      <c r="GA283" s="36"/>
      <c r="GB283" s="36"/>
      <c r="GC283" s="36"/>
      <c r="GD283" s="36"/>
      <c r="GE283" s="36"/>
      <c r="GF283" s="36"/>
      <c r="GG283" s="36"/>
      <c r="GH283" s="36"/>
      <c r="GI283" s="36"/>
      <c r="GJ283" s="36"/>
      <c r="GK283" s="36"/>
      <c r="GL283" s="36"/>
      <c r="GM283" s="36"/>
    </row>
    <row r="284" spans="2:195" s="37" customFormat="1" ht="17.100000000000001" customHeight="1" x14ac:dyDescent="0.25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36"/>
      <c r="DQ284" s="36"/>
      <c r="DR284" s="36"/>
      <c r="DS284" s="36"/>
      <c r="DT284" s="36"/>
      <c r="DU284" s="36"/>
      <c r="DV284" s="36"/>
      <c r="DW284" s="36"/>
      <c r="DX284" s="36"/>
      <c r="DY284" s="36"/>
      <c r="DZ284" s="36"/>
      <c r="EA284" s="36"/>
      <c r="EB284" s="36"/>
      <c r="EC284" s="36"/>
      <c r="ED284" s="36"/>
      <c r="EE284" s="36"/>
      <c r="EF284" s="36"/>
      <c r="EG284" s="36"/>
      <c r="EH284" s="36"/>
      <c r="EI284" s="36"/>
      <c r="EJ284" s="36"/>
      <c r="EK284" s="36"/>
      <c r="EL284" s="36"/>
      <c r="EM284" s="36"/>
      <c r="EN284" s="36"/>
      <c r="EO284" s="36"/>
      <c r="EP284" s="36"/>
      <c r="EQ284" s="36"/>
      <c r="ER284" s="36"/>
      <c r="ES284" s="36"/>
      <c r="ET284" s="36"/>
      <c r="EU284" s="36"/>
      <c r="EV284" s="36"/>
      <c r="EW284" s="36"/>
      <c r="EX284" s="36"/>
      <c r="EY284" s="36"/>
      <c r="EZ284" s="36"/>
      <c r="FA284" s="36"/>
      <c r="FB284" s="36"/>
      <c r="FC284" s="36"/>
      <c r="FD284" s="36"/>
      <c r="FE284" s="36"/>
      <c r="FF284" s="36"/>
      <c r="FG284" s="36"/>
      <c r="FH284" s="36"/>
      <c r="FI284" s="36"/>
      <c r="FJ284" s="36"/>
      <c r="FK284" s="36"/>
      <c r="FL284" s="36"/>
      <c r="FM284" s="36"/>
      <c r="FN284" s="36"/>
      <c r="FO284" s="36"/>
      <c r="FP284" s="36"/>
      <c r="FQ284" s="36"/>
      <c r="FR284" s="36"/>
      <c r="FS284" s="36"/>
      <c r="FT284" s="36"/>
      <c r="FU284" s="36"/>
      <c r="FV284" s="36"/>
      <c r="FW284" s="36"/>
      <c r="FX284" s="36"/>
      <c r="FY284" s="36"/>
      <c r="FZ284" s="36"/>
      <c r="GA284" s="36"/>
      <c r="GB284" s="36"/>
      <c r="GC284" s="36"/>
      <c r="GD284" s="36"/>
      <c r="GE284" s="36"/>
      <c r="GF284" s="36"/>
      <c r="GG284" s="36"/>
      <c r="GH284" s="36"/>
      <c r="GI284" s="36"/>
      <c r="GJ284" s="36"/>
      <c r="GK284" s="36"/>
      <c r="GL284" s="36"/>
      <c r="GM284" s="36"/>
    </row>
    <row r="285" spans="2:195" s="37" customFormat="1" ht="17.100000000000001" customHeight="1" x14ac:dyDescent="0.25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36"/>
      <c r="DQ285" s="36"/>
      <c r="DR285" s="36"/>
      <c r="DS285" s="36"/>
      <c r="DT285" s="36"/>
      <c r="DU285" s="36"/>
      <c r="DV285" s="36"/>
      <c r="DW285" s="36"/>
      <c r="DX285" s="36"/>
      <c r="DY285" s="36"/>
      <c r="DZ285" s="36"/>
      <c r="EA285" s="36"/>
      <c r="EB285" s="36"/>
      <c r="EC285" s="36"/>
      <c r="ED285" s="36"/>
      <c r="EE285" s="36"/>
      <c r="EF285" s="36"/>
      <c r="EG285" s="36"/>
      <c r="EH285" s="36"/>
      <c r="EI285" s="36"/>
      <c r="EJ285" s="36"/>
      <c r="EK285" s="36"/>
      <c r="EL285" s="36"/>
      <c r="EM285" s="36"/>
      <c r="EN285" s="36"/>
      <c r="EO285" s="36"/>
      <c r="EP285" s="36"/>
      <c r="EQ285" s="36"/>
      <c r="ER285" s="36"/>
      <c r="ES285" s="36"/>
      <c r="ET285" s="36"/>
      <c r="EU285" s="36"/>
      <c r="EV285" s="36"/>
      <c r="EW285" s="36"/>
      <c r="EX285" s="36"/>
      <c r="EY285" s="36"/>
      <c r="EZ285" s="36"/>
      <c r="FA285" s="36"/>
      <c r="FB285" s="36"/>
      <c r="FC285" s="36"/>
      <c r="FD285" s="36"/>
      <c r="FE285" s="36"/>
      <c r="FF285" s="36"/>
      <c r="FG285" s="36"/>
      <c r="FH285" s="36"/>
      <c r="FI285" s="36"/>
      <c r="FJ285" s="36"/>
      <c r="FK285" s="36"/>
      <c r="FL285" s="36"/>
      <c r="FM285" s="36"/>
      <c r="FN285" s="36"/>
      <c r="FO285" s="36"/>
      <c r="FP285" s="36"/>
      <c r="FQ285" s="36"/>
      <c r="FR285" s="36"/>
      <c r="FS285" s="36"/>
      <c r="FT285" s="36"/>
      <c r="FU285" s="36"/>
      <c r="FV285" s="36"/>
      <c r="FW285" s="36"/>
      <c r="FX285" s="36"/>
      <c r="FY285" s="36"/>
      <c r="FZ285" s="36"/>
      <c r="GA285" s="36"/>
      <c r="GB285" s="36"/>
      <c r="GC285" s="36"/>
      <c r="GD285" s="36"/>
      <c r="GE285" s="36"/>
      <c r="GF285" s="36"/>
      <c r="GG285" s="36"/>
      <c r="GH285" s="36"/>
      <c r="GI285" s="36"/>
      <c r="GJ285" s="36"/>
      <c r="GK285" s="36"/>
      <c r="GL285" s="36"/>
      <c r="GM285" s="36"/>
    </row>
    <row r="286" spans="2:195" s="37" customFormat="1" ht="17.100000000000001" customHeight="1" x14ac:dyDescent="0.25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36"/>
      <c r="DQ286" s="36"/>
      <c r="DR286" s="36"/>
      <c r="DS286" s="36"/>
      <c r="DT286" s="36"/>
      <c r="DU286" s="36"/>
      <c r="DV286" s="36"/>
      <c r="DW286" s="36"/>
      <c r="DX286" s="36"/>
      <c r="DY286" s="36"/>
      <c r="DZ286" s="36"/>
      <c r="EA286" s="36"/>
      <c r="EB286" s="36"/>
      <c r="EC286" s="36"/>
      <c r="ED286" s="36"/>
      <c r="EE286" s="36"/>
      <c r="EF286" s="36"/>
      <c r="EG286" s="36"/>
      <c r="EH286" s="36"/>
      <c r="EI286" s="36"/>
      <c r="EJ286" s="36"/>
      <c r="EK286" s="36"/>
      <c r="EL286" s="36"/>
      <c r="EM286" s="36"/>
      <c r="EN286" s="36"/>
      <c r="EO286" s="36"/>
      <c r="EP286" s="36"/>
      <c r="EQ286" s="36"/>
      <c r="ER286" s="36"/>
      <c r="ES286" s="36"/>
      <c r="ET286" s="36"/>
      <c r="EU286" s="36"/>
      <c r="EV286" s="36"/>
      <c r="EW286" s="36"/>
      <c r="EX286" s="36"/>
      <c r="EY286" s="36"/>
      <c r="EZ286" s="36"/>
      <c r="FA286" s="36"/>
      <c r="FB286" s="36"/>
      <c r="FC286" s="36"/>
      <c r="FD286" s="36"/>
      <c r="FE286" s="36"/>
      <c r="FF286" s="36"/>
      <c r="FG286" s="36"/>
      <c r="FH286" s="36"/>
      <c r="FI286" s="36"/>
      <c r="FJ286" s="36"/>
      <c r="FK286" s="36"/>
      <c r="FL286" s="36"/>
      <c r="FM286" s="36"/>
      <c r="FN286" s="36"/>
      <c r="FO286" s="36"/>
      <c r="FP286" s="36"/>
      <c r="FQ286" s="36"/>
      <c r="FR286" s="36"/>
      <c r="FS286" s="36"/>
      <c r="FT286" s="36"/>
      <c r="FU286" s="36"/>
      <c r="FV286" s="36"/>
      <c r="FW286" s="36"/>
      <c r="FX286" s="36"/>
      <c r="FY286" s="36"/>
      <c r="FZ286" s="36"/>
      <c r="GA286" s="36"/>
      <c r="GB286" s="36"/>
      <c r="GC286" s="36"/>
      <c r="GD286" s="36"/>
      <c r="GE286" s="36"/>
      <c r="GF286" s="36"/>
      <c r="GG286" s="36"/>
      <c r="GH286" s="36"/>
      <c r="GI286" s="36"/>
      <c r="GJ286" s="36"/>
      <c r="GK286" s="36"/>
      <c r="GL286" s="36"/>
      <c r="GM286" s="36"/>
    </row>
    <row r="287" spans="2:195" s="37" customFormat="1" ht="17.100000000000001" customHeight="1" x14ac:dyDescent="0.25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  <c r="DU287" s="36"/>
      <c r="DV287" s="36"/>
      <c r="DW287" s="36"/>
      <c r="DX287" s="36"/>
      <c r="DY287" s="36"/>
      <c r="DZ287" s="36"/>
      <c r="EA287" s="36"/>
      <c r="EB287" s="36"/>
      <c r="EC287" s="36"/>
      <c r="ED287" s="36"/>
      <c r="EE287" s="36"/>
      <c r="EF287" s="36"/>
      <c r="EG287" s="36"/>
      <c r="EH287" s="36"/>
      <c r="EI287" s="36"/>
      <c r="EJ287" s="36"/>
      <c r="EK287" s="36"/>
      <c r="EL287" s="36"/>
      <c r="EM287" s="36"/>
      <c r="EN287" s="36"/>
      <c r="EO287" s="36"/>
      <c r="EP287" s="36"/>
      <c r="EQ287" s="36"/>
      <c r="ER287" s="36"/>
      <c r="ES287" s="36"/>
      <c r="ET287" s="36"/>
      <c r="EU287" s="36"/>
      <c r="EV287" s="36"/>
      <c r="EW287" s="36"/>
      <c r="EX287" s="36"/>
      <c r="EY287" s="36"/>
      <c r="EZ287" s="36"/>
      <c r="FA287" s="36"/>
      <c r="FB287" s="36"/>
      <c r="FC287" s="36"/>
      <c r="FD287" s="36"/>
      <c r="FE287" s="36"/>
      <c r="FF287" s="36"/>
      <c r="FG287" s="36"/>
      <c r="FH287" s="36"/>
      <c r="FI287" s="36"/>
      <c r="FJ287" s="36"/>
      <c r="FK287" s="36"/>
      <c r="FL287" s="36"/>
      <c r="FM287" s="36"/>
      <c r="FN287" s="36"/>
      <c r="FO287" s="36"/>
      <c r="FP287" s="36"/>
      <c r="FQ287" s="36"/>
      <c r="FR287" s="36"/>
      <c r="FS287" s="36"/>
      <c r="FT287" s="36"/>
      <c r="FU287" s="36"/>
      <c r="FV287" s="36"/>
      <c r="FW287" s="36"/>
      <c r="FX287" s="36"/>
      <c r="FY287" s="36"/>
      <c r="FZ287" s="36"/>
      <c r="GA287" s="36"/>
      <c r="GB287" s="36"/>
      <c r="GC287" s="36"/>
      <c r="GD287" s="36"/>
      <c r="GE287" s="36"/>
      <c r="GF287" s="36"/>
      <c r="GG287" s="36"/>
      <c r="GH287" s="36"/>
      <c r="GI287" s="36"/>
      <c r="GJ287" s="36"/>
      <c r="GK287" s="36"/>
      <c r="GL287" s="36"/>
      <c r="GM287" s="36"/>
    </row>
    <row r="288" spans="2:195" s="37" customFormat="1" ht="17.100000000000001" customHeight="1" x14ac:dyDescent="0.25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36"/>
      <c r="DQ288" s="36"/>
      <c r="DR288" s="36"/>
      <c r="DS288" s="36"/>
      <c r="DT288" s="36"/>
      <c r="DU288" s="36"/>
      <c r="DV288" s="36"/>
      <c r="DW288" s="36"/>
      <c r="DX288" s="36"/>
      <c r="DY288" s="36"/>
      <c r="DZ288" s="36"/>
      <c r="EA288" s="36"/>
      <c r="EB288" s="36"/>
      <c r="EC288" s="36"/>
      <c r="ED288" s="36"/>
      <c r="EE288" s="36"/>
      <c r="EF288" s="36"/>
      <c r="EG288" s="36"/>
      <c r="EH288" s="36"/>
      <c r="EI288" s="36"/>
      <c r="EJ288" s="36"/>
      <c r="EK288" s="36"/>
      <c r="EL288" s="36"/>
      <c r="EM288" s="36"/>
      <c r="EN288" s="36"/>
      <c r="EO288" s="36"/>
      <c r="EP288" s="36"/>
      <c r="EQ288" s="36"/>
      <c r="ER288" s="36"/>
      <c r="ES288" s="36"/>
      <c r="ET288" s="36"/>
      <c r="EU288" s="36"/>
      <c r="EV288" s="36"/>
      <c r="EW288" s="36"/>
      <c r="EX288" s="36"/>
      <c r="EY288" s="36"/>
      <c r="EZ288" s="36"/>
      <c r="FA288" s="36"/>
      <c r="FB288" s="36"/>
      <c r="FC288" s="36"/>
      <c r="FD288" s="36"/>
      <c r="FE288" s="36"/>
      <c r="FF288" s="36"/>
      <c r="FG288" s="36"/>
      <c r="FH288" s="36"/>
      <c r="FI288" s="36"/>
      <c r="FJ288" s="36"/>
      <c r="FK288" s="36"/>
      <c r="FL288" s="36"/>
      <c r="FM288" s="36"/>
      <c r="FN288" s="36"/>
      <c r="FO288" s="36"/>
      <c r="FP288" s="36"/>
      <c r="FQ288" s="36"/>
      <c r="FR288" s="36"/>
      <c r="FS288" s="36"/>
      <c r="FT288" s="36"/>
      <c r="FU288" s="36"/>
      <c r="FV288" s="36"/>
      <c r="FW288" s="36"/>
      <c r="FX288" s="36"/>
      <c r="FY288" s="36"/>
      <c r="FZ288" s="36"/>
      <c r="GA288" s="36"/>
      <c r="GB288" s="36"/>
      <c r="GC288" s="36"/>
      <c r="GD288" s="36"/>
      <c r="GE288" s="36"/>
      <c r="GF288" s="36"/>
      <c r="GG288" s="36"/>
      <c r="GH288" s="36"/>
      <c r="GI288" s="36"/>
      <c r="GJ288" s="36"/>
      <c r="GK288" s="36"/>
      <c r="GL288" s="36"/>
      <c r="GM288" s="36"/>
    </row>
    <row r="289" spans="2:195" s="37" customFormat="1" ht="17.100000000000001" customHeight="1" x14ac:dyDescent="0.25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36"/>
      <c r="DQ289" s="36"/>
      <c r="DR289" s="36"/>
      <c r="DS289" s="36"/>
      <c r="DT289" s="36"/>
      <c r="DU289" s="36"/>
      <c r="DV289" s="36"/>
      <c r="DW289" s="36"/>
      <c r="DX289" s="36"/>
      <c r="DY289" s="36"/>
      <c r="DZ289" s="36"/>
      <c r="EA289" s="36"/>
      <c r="EB289" s="36"/>
      <c r="EC289" s="36"/>
      <c r="ED289" s="36"/>
      <c r="EE289" s="36"/>
      <c r="EF289" s="36"/>
      <c r="EG289" s="36"/>
      <c r="EH289" s="36"/>
      <c r="EI289" s="36"/>
      <c r="EJ289" s="36"/>
      <c r="EK289" s="36"/>
      <c r="EL289" s="36"/>
      <c r="EM289" s="36"/>
      <c r="EN289" s="36"/>
      <c r="EO289" s="36"/>
      <c r="EP289" s="36"/>
      <c r="EQ289" s="36"/>
      <c r="ER289" s="36"/>
      <c r="ES289" s="36"/>
      <c r="ET289" s="36"/>
      <c r="EU289" s="36"/>
      <c r="EV289" s="36"/>
      <c r="EW289" s="36"/>
      <c r="EX289" s="36"/>
      <c r="EY289" s="36"/>
      <c r="EZ289" s="36"/>
      <c r="FA289" s="36"/>
      <c r="FB289" s="36"/>
      <c r="FC289" s="36"/>
      <c r="FD289" s="36"/>
      <c r="FE289" s="36"/>
      <c r="FF289" s="36"/>
      <c r="FG289" s="36"/>
      <c r="FH289" s="36"/>
      <c r="FI289" s="36"/>
      <c r="FJ289" s="36"/>
      <c r="FK289" s="36"/>
      <c r="FL289" s="36"/>
      <c r="FM289" s="36"/>
      <c r="FN289" s="36"/>
      <c r="FO289" s="36"/>
      <c r="FP289" s="36"/>
      <c r="FQ289" s="36"/>
      <c r="FR289" s="36"/>
      <c r="FS289" s="36"/>
      <c r="FT289" s="36"/>
      <c r="FU289" s="36"/>
      <c r="FV289" s="36"/>
      <c r="FW289" s="36"/>
      <c r="FX289" s="36"/>
      <c r="FY289" s="36"/>
      <c r="FZ289" s="36"/>
      <c r="GA289" s="36"/>
      <c r="GB289" s="36"/>
      <c r="GC289" s="36"/>
      <c r="GD289" s="36"/>
      <c r="GE289" s="36"/>
      <c r="GF289" s="36"/>
      <c r="GG289" s="36"/>
      <c r="GH289" s="36"/>
      <c r="GI289" s="36"/>
      <c r="GJ289" s="36"/>
      <c r="GK289" s="36"/>
      <c r="GL289" s="36"/>
      <c r="GM289" s="36"/>
    </row>
    <row r="290" spans="2:195" s="37" customFormat="1" ht="17.100000000000001" customHeight="1" x14ac:dyDescent="0.25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36"/>
      <c r="DQ290" s="36"/>
      <c r="DR290" s="36"/>
      <c r="DS290" s="36"/>
      <c r="DT290" s="36"/>
      <c r="DU290" s="36"/>
      <c r="DV290" s="36"/>
      <c r="DW290" s="36"/>
      <c r="DX290" s="36"/>
      <c r="DY290" s="36"/>
      <c r="DZ290" s="36"/>
      <c r="EA290" s="36"/>
      <c r="EB290" s="36"/>
      <c r="EC290" s="36"/>
      <c r="ED290" s="36"/>
      <c r="EE290" s="36"/>
      <c r="EF290" s="36"/>
      <c r="EG290" s="36"/>
      <c r="EH290" s="36"/>
      <c r="EI290" s="36"/>
      <c r="EJ290" s="36"/>
      <c r="EK290" s="36"/>
      <c r="EL290" s="36"/>
      <c r="EM290" s="36"/>
      <c r="EN290" s="36"/>
      <c r="EO290" s="36"/>
      <c r="EP290" s="36"/>
      <c r="EQ290" s="36"/>
      <c r="ER290" s="36"/>
      <c r="ES290" s="36"/>
      <c r="ET290" s="36"/>
      <c r="EU290" s="36"/>
      <c r="EV290" s="36"/>
      <c r="EW290" s="36"/>
      <c r="EX290" s="36"/>
      <c r="EY290" s="36"/>
      <c r="EZ290" s="36"/>
      <c r="FA290" s="36"/>
      <c r="FB290" s="36"/>
      <c r="FC290" s="36"/>
      <c r="FD290" s="36"/>
      <c r="FE290" s="36"/>
      <c r="FF290" s="36"/>
      <c r="FG290" s="36"/>
      <c r="FH290" s="36"/>
      <c r="FI290" s="36"/>
      <c r="FJ290" s="36"/>
      <c r="FK290" s="36"/>
      <c r="FL290" s="36"/>
      <c r="FM290" s="36"/>
      <c r="FN290" s="36"/>
      <c r="FO290" s="36"/>
      <c r="FP290" s="36"/>
      <c r="FQ290" s="36"/>
      <c r="FR290" s="36"/>
      <c r="FS290" s="36"/>
      <c r="FT290" s="36"/>
      <c r="FU290" s="36"/>
      <c r="FV290" s="36"/>
      <c r="FW290" s="36"/>
      <c r="FX290" s="36"/>
      <c r="FY290" s="36"/>
      <c r="FZ290" s="36"/>
      <c r="GA290" s="36"/>
      <c r="GB290" s="36"/>
      <c r="GC290" s="36"/>
      <c r="GD290" s="36"/>
      <c r="GE290" s="36"/>
      <c r="GF290" s="36"/>
      <c r="GG290" s="36"/>
      <c r="GH290" s="36"/>
      <c r="GI290" s="36"/>
      <c r="GJ290" s="36"/>
      <c r="GK290" s="36"/>
      <c r="GL290" s="36"/>
      <c r="GM290" s="36"/>
    </row>
    <row r="291" spans="2:195" s="37" customFormat="1" ht="17.100000000000001" customHeight="1" x14ac:dyDescent="0.25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36"/>
      <c r="DC291" s="36"/>
      <c r="DD291" s="36"/>
      <c r="DE291" s="36"/>
      <c r="DF291" s="36"/>
      <c r="DG291" s="36"/>
      <c r="DH291" s="36"/>
      <c r="DI291" s="36"/>
      <c r="DJ291" s="36"/>
      <c r="DK291" s="36"/>
      <c r="DL291" s="36"/>
      <c r="DM291" s="36"/>
      <c r="DN291" s="36"/>
      <c r="DO291" s="36"/>
      <c r="DP291" s="36"/>
      <c r="DQ291" s="36"/>
      <c r="DR291" s="36"/>
      <c r="DS291" s="36"/>
      <c r="DT291" s="36"/>
      <c r="DU291" s="36"/>
      <c r="DV291" s="36"/>
      <c r="DW291" s="36"/>
      <c r="DX291" s="36"/>
      <c r="DY291" s="36"/>
      <c r="DZ291" s="36"/>
      <c r="EA291" s="36"/>
      <c r="EB291" s="36"/>
      <c r="EC291" s="36"/>
      <c r="ED291" s="36"/>
      <c r="EE291" s="36"/>
      <c r="EF291" s="36"/>
      <c r="EG291" s="36"/>
      <c r="EH291" s="36"/>
      <c r="EI291" s="36"/>
      <c r="EJ291" s="36"/>
      <c r="EK291" s="36"/>
      <c r="EL291" s="36"/>
      <c r="EM291" s="36"/>
      <c r="EN291" s="36"/>
      <c r="EO291" s="36"/>
      <c r="EP291" s="36"/>
      <c r="EQ291" s="36"/>
      <c r="ER291" s="36"/>
      <c r="ES291" s="36"/>
      <c r="ET291" s="36"/>
      <c r="EU291" s="36"/>
      <c r="EV291" s="36"/>
      <c r="EW291" s="36"/>
      <c r="EX291" s="36"/>
      <c r="EY291" s="36"/>
      <c r="EZ291" s="36"/>
      <c r="FA291" s="36"/>
      <c r="FB291" s="36"/>
      <c r="FC291" s="36"/>
      <c r="FD291" s="36"/>
      <c r="FE291" s="36"/>
      <c r="FF291" s="36"/>
      <c r="FG291" s="36"/>
      <c r="FH291" s="36"/>
      <c r="FI291" s="36"/>
      <c r="FJ291" s="36"/>
      <c r="FK291" s="36"/>
      <c r="FL291" s="36"/>
      <c r="FM291" s="36"/>
      <c r="FN291" s="36"/>
      <c r="FO291" s="36"/>
      <c r="FP291" s="36"/>
      <c r="FQ291" s="36"/>
      <c r="FR291" s="36"/>
      <c r="FS291" s="36"/>
      <c r="FT291" s="36"/>
      <c r="FU291" s="36"/>
      <c r="FV291" s="36"/>
      <c r="FW291" s="36"/>
      <c r="FX291" s="36"/>
      <c r="FY291" s="36"/>
      <c r="FZ291" s="36"/>
      <c r="GA291" s="36"/>
      <c r="GB291" s="36"/>
      <c r="GC291" s="36"/>
      <c r="GD291" s="36"/>
      <c r="GE291" s="36"/>
      <c r="GF291" s="36"/>
      <c r="GG291" s="36"/>
      <c r="GH291" s="36"/>
      <c r="GI291" s="36"/>
      <c r="GJ291" s="36"/>
      <c r="GK291" s="36"/>
      <c r="GL291" s="36"/>
      <c r="GM291" s="36"/>
    </row>
    <row r="292" spans="2:195" s="37" customFormat="1" ht="17.100000000000001" customHeight="1" x14ac:dyDescent="0.25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  <c r="DU292" s="36"/>
      <c r="DV292" s="36"/>
      <c r="DW292" s="36"/>
      <c r="DX292" s="36"/>
      <c r="DY292" s="36"/>
      <c r="DZ292" s="36"/>
      <c r="EA292" s="36"/>
      <c r="EB292" s="36"/>
      <c r="EC292" s="36"/>
      <c r="ED292" s="36"/>
      <c r="EE292" s="36"/>
      <c r="EF292" s="36"/>
      <c r="EG292" s="36"/>
      <c r="EH292" s="36"/>
      <c r="EI292" s="36"/>
      <c r="EJ292" s="36"/>
      <c r="EK292" s="36"/>
      <c r="EL292" s="36"/>
      <c r="EM292" s="36"/>
      <c r="EN292" s="36"/>
      <c r="EO292" s="36"/>
      <c r="EP292" s="36"/>
      <c r="EQ292" s="36"/>
      <c r="ER292" s="36"/>
      <c r="ES292" s="36"/>
      <c r="ET292" s="36"/>
      <c r="EU292" s="36"/>
      <c r="EV292" s="36"/>
      <c r="EW292" s="36"/>
      <c r="EX292" s="36"/>
      <c r="EY292" s="36"/>
      <c r="EZ292" s="36"/>
      <c r="FA292" s="36"/>
      <c r="FB292" s="36"/>
      <c r="FC292" s="36"/>
      <c r="FD292" s="36"/>
      <c r="FE292" s="36"/>
      <c r="FF292" s="36"/>
      <c r="FG292" s="36"/>
      <c r="FH292" s="36"/>
      <c r="FI292" s="36"/>
      <c r="FJ292" s="36"/>
      <c r="FK292" s="36"/>
      <c r="FL292" s="36"/>
      <c r="FM292" s="36"/>
      <c r="FN292" s="36"/>
      <c r="FO292" s="36"/>
      <c r="FP292" s="36"/>
      <c r="FQ292" s="36"/>
      <c r="FR292" s="36"/>
      <c r="FS292" s="36"/>
      <c r="FT292" s="36"/>
      <c r="FU292" s="36"/>
      <c r="FV292" s="36"/>
      <c r="FW292" s="36"/>
      <c r="FX292" s="36"/>
      <c r="FY292" s="36"/>
      <c r="FZ292" s="36"/>
      <c r="GA292" s="36"/>
      <c r="GB292" s="36"/>
      <c r="GC292" s="36"/>
      <c r="GD292" s="36"/>
      <c r="GE292" s="36"/>
      <c r="GF292" s="36"/>
      <c r="GG292" s="36"/>
      <c r="GH292" s="36"/>
      <c r="GI292" s="36"/>
      <c r="GJ292" s="36"/>
      <c r="GK292" s="36"/>
      <c r="GL292" s="36"/>
      <c r="GM292" s="36"/>
    </row>
    <row r="293" spans="2:195" s="37" customFormat="1" ht="17.100000000000001" customHeight="1" x14ac:dyDescent="0.25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36"/>
      <c r="DQ293" s="36"/>
      <c r="DR293" s="36"/>
      <c r="DS293" s="36"/>
      <c r="DT293" s="36"/>
      <c r="DU293" s="36"/>
      <c r="DV293" s="36"/>
      <c r="DW293" s="36"/>
      <c r="DX293" s="36"/>
      <c r="DY293" s="36"/>
      <c r="DZ293" s="36"/>
      <c r="EA293" s="36"/>
      <c r="EB293" s="36"/>
      <c r="EC293" s="36"/>
      <c r="ED293" s="36"/>
      <c r="EE293" s="36"/>
      <c r="EF293" s="36"/>
      <c r="EG293" s="36"/>
      <c r="EH293" s="36"/>
      <c r="EI293" s="36"/>
      <c r="EJ293" s="36"/>
      <c r="EK293" s="36"/>
      <c r="EL293" s="36"/>
      <c r="EM293" s="36"/>
      <c r="EN293" s="36"/>
      <c r="EO293" s="36"/>
      <c r="EP293" s="36"/>
      <c r="EQ293" s="36"/>
      <c r="ER293" s="36"/>
      <c r="ES293" s="36"/>
      <c r="ET293" s="36"/>
      <c r="EU293" s="36"/>
      <c r="EV293" s="36"/>
      <c r="EW293" s="36"/>
      <c r="EX293" s="36"/>
      <c r="EY293" s="36"/>
      <c r="EZ293" s="36"/>
      <c r="FA293" s="36"/>
      <c r="FB293" s="36"/>
      <c r="FC293" s="36"/>
      <c r="FD293" s="36"/>
      <c r="FE293" s="36"/>
      <c r="FF293" s="36"/>
      <c r="FG293" s="36"/>
      <c r="FH293" s="36"/>
      <c r="FI293" s="36"/>
      <c r="FJ293" s="36"/>
      <c r="FK293" s="36"/>
      <c r="FL293" s="36"/>
      <c r="FM293" s="36"/>
      <c r="FN293" s="36"/>
      <c r="FO293" s="36"/>
      <c r="FP293" s="36"/>
      <c r="FQ293" s="36"/>
      <c r="FR293" s="36"/>
      <c r="FS293" s="36"/>
      <c r="FT293" s="36"/>
      <c r="FU293" s="36"/>
      <c r="FV293" s="36"/>
      <c r="FW293" s="36"/>
      <c r="FX293" s="36"/>
      <c r="FY293" s="36"/>
      <c r="FZ293" s="36"/>
      <c r="GA293" s="36"/>
      <c r="GB293" s="36"/>
      <c r="GC293" s="36"/>
      <c r="GD293" s="36"/>
      <c r="GE293" s="36"/>
      <c r="GF293" s="36"/>
      <c r="GG293" s="36"/>
      <c r="GH293" s="36"/>
      <c r="GI293" s="36"/>
      <c r="GJ293" s="36"/>
      <c r="GK293" s="36"/>
      <c r="GL293" s="36"/>
      <c r="GM293" s="36"/>
    </row>
    <row r="294" spans="2:195" s="37" customFormat="1" ht="17.100000000000001" customHeight="1" x14ac:dyDescent="0.25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36"/>
      <c r="DQ294" s="36"/>
      <c r="DR294" s="36"/>
      <c r="DS294" s="36"/>
      <c r="DT294" s="36"/>
      <c r="DU294" s="36"/>
      <c r="DV294" s="36"/>
      <c r="DW294" s="36"/>
      <c r="DX294" s="36"/>
      <c r="DY294" s="36"/>
      <c r="DZ294" s="36"/>
      <c r="EA294" s="36"/>
      <c r="EB294" s="36"/>
      <c r="EC294" s="36"/>
      <c r="ED294" s="36"/>
      <c r="EE294" s="36"/>
      <c r="EF294" s="36"/>
      <c r="EG294" s="36"/>
      <c r="EH294" s="36"/>
      <c r="EI294" s="36"/>
      <c r="EJ294" s="36"/>
      <c r="EK294" s="36"/>
      <c r="EL294" s="36"/>
      <c r="EM294" s="36"/>
      <c r="EN294" s="36"/>
      <c r="EO294" s="36"/>
      <c r="EP294" s="36"/>
      <c r="EQ294" s="36"/>
      <c r="ER294" s="36"/>
      <c r="ES294" s="36"/>
      <c r="ET294" s="36"/>
      <c r="EU294" s="36"/>
      <c r="EV294" s="36"/>
      <c r="EW294" s="36"/>
      <c r="EX294" s="36"/>
      <c r="EY294" s="36"/>
      <c r="EZ294" s="36"/>
      <c r="FA294" s="36"/>
      <c r="FB294" s="36"/>
      <c r="FC294" s="36"/>
      <c r="FD294" s="36"/>
      <c r="FE294" s="36"/>
      <c r="FF294" s="36"/>
      <c r="FG294" s="36"/>
      <c r="FH294" s="36"/>
      <c r="FI294" s="36"/>
      <c r="FJ294" s="36"/>
      <c r="FK294" s="36"/>
      <c r="FL294" s="36"/>
      <c r="FM294" s="36"/>
      <c r="FN294" s="36"/>
      <c r="FO294" s="36"/>
      <c r="FP294" s="36"/>
      <c r="FQ294" s="36"/>
      <c r="FR294" s="36"/>
      <c r="FS294" s="36"/>
      <c r="FT294" s="36"/>
      <c r="FU294" s="36"/>
      <c r="FV294" s="36"/>
      <c r="FW294" s="36"/>
      <c r="FX294" s="36"/>
      <c r="FY294" s="36"/>
      <c r="FZ294" s="36"/>
      <c r="GA294" s="36"/>
      <c r="GB294" s="36"/>
      <c r="GC294" s="36"/>
      <c r="GD294" s="36"/>
      <c r="GE294" s="36"/>
      <c r="GF294" s="36"/>
      <c r="GG294" s="36"/>
      <c r="GH294" s="36"/>
      <c r="GI294" s="36"/>
      <c r="GJ294" s="36"/>
      <c r="GK294" s="36"/>
      <c r="GL294" s="36"/>
      <c r="GM294" s="36"/>
    </row>
    <row r="295" spans="2:195" s="37" customFormat="1" ht="17.100000000000001" customHeight="1" x14ac:dyDescent="0.25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36"/>
      <c r="DQ295" s="36"/>
      <c r="DR295" s="36"/>
      <c r="DS295" s="36"/>
      <c r="DT295" s="36"/>
      <c r="DU295" s="36"/>
      <c r="DV295" s="36"/>
      <c r="DW295" s="36"/>
      <c r="DX295" s="36"/>
      <c r="DY295" s="36"/>
      <c r="DZ295" s="36"/>
      <c r="EA295" s="36"/>
      <c r="EB295" s="36"/>
      <c r="EC295" s="36"/>
      <c r="ED295" s="36"/>
      <c r="EE295" s="36"/>
      <c r="EF295" s="36"/>
      <c r="EG295" s="36"/>
      <c r="EH295" s="36"/>
      <c r="EI295" s="36"/>
      <c r="EJ295" s="36"/>
      <c r="EK295" s="36"/>
      <c r="EL295" s="36"/>
      <c r="EM295" s="36"/>
      <c r="EN295" s="36"/>
      <c r="EO295" s="36"/>
      <c r="EP295" s="36"/>
      <c r="EQ295" s="36"/>
      <c r="ER295" s="36"/>
      <c r="ES295" s="36"/>
      <c r="ET295" s="36"/>
      <c r="EU295" s="36"/>
      <c r="EV295" s="36"/>
      <c r="EW295" s="36"/>
      <c r="EX295" s="36"/>
      <c r="EY295" s="36"/>
      <c r="EZ295" s="36"/>
      <c r="FA295" s="36"/>
      <c r="FB295" s="36"/>
      <c r="FC295" s="36"/>
      <c r="FD295" s="36"/>
      <c r="FE295" s="36"/>
      <c r="FF295" s="36"/>
      <c r="FG295" s="36"/>
      <c r="FH295" s="36"/>
      <c r="FI295" s="36"/>
      <c r="FJ295" s="36"/>
      <c r="FK295" s="36"/>
      <c r="FL295" s="36"/>
      <c r="FM295" s="36"/>
      <c r="FN295" s="36"/>
      <c r="FO295" s="36"/>
      <c r="FP295" s="36"/>
      <c r="FQ295" s="36"/>
      <c r="FR295" s="36"/>
      <c r="FS295" s="36"/>
      <c r="FT295" s="36"/>
      <c r="FU295" s="36"/>
      <c r="FV295" s="36"/>
      <c r="FW295" s="36"/>
      <c r="FX295" s="36"/>
      <c r="FY295" s="36"/>
      <c r="FZ295" s="36"/>
      <c r="GA295" s="36"/>
      <c r="GB295" s="36"/>
      <c r="GC295" s="36"/>
      <c r="GD295" s="36"/>
      <c r="GE295" s="36"/>
      <c r="GF295" s="36"/>
      <c r="GG295" s="36"/>
      <c r="GH295" s="36"/>
      <c r="GI295" s="36"/>
      <c r="GJ295" s="36"/>
      <c r="GK295" s="36"/>
      <c r="GL295" s="36"/>
      <c r="GM295" s="36"/>
    </row>
    <row r="296" spans="2:195" s="37" customFormat="1" ht="17.100000000000001" customHeight="1" x14ac:dyDescent="0.25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36"/>
      <c r="DQ296" s="36"/>
      <c r="DR296" s="36"/>
      <c r="DS296" s="36"/>
      <c r="DT296" s="36"/>
      <c r="DU296" s="36"/>
      <c r="DV296" s="36"/>
      <c r="DW296" s="36"/>
      <c r="DX296" s="36"/>
      <c r="DY296" s="36"/>
      <c r="DZ296" s="36"/>
      <c r="EA296" s="36"/>
      <c r="EB296" s="36"/>
      <c r="EC296" s="36"/>
      <c r="ED296" s="36"/>
      <c r="EE296" s="36"/>
      <c r="EF296" s="36"/>
      <c r="EG296" s="36"/>
      <c r="EH296" s="36"/>
      <c r="EI296" s="36"/>
      <c r="EJ296" s="36"/>
      <c r="EK296" s="36"/>
      <c r="EL296" s="36"/>
      <c r="EM296" s="36"/>
      <c r="EN296" s="36"/>
      <c r="EO296" s="36"/>
      <c r="EP296" s="36"/>
      <c r="EQ296" s="36"/>
      <c r="ER296" s="36"/>
      <c r="ES296" s="36"/>
      <c r="ET296" s="36"/>
      <c r="EU296" s="36"/>
      <c r="EV296" s="36"/>
      <c r="EW296" s="36"/>
      <c r="EX296" s="36"/>
      <c r="EY296" s="36"/>
      <c r="EZ296" s="36"/>
      <c r="FA296" s="36"/>
      <c r="FB296" s="36"/>
      <c r="FC296" s="36"/>
      <c r="FD296" s="36"/>
      <c r="FE296" s="36"/>
      <c r="FF296" s="36"/>
      <c r="FG296" s="36"/>
      <c r="FH296" s="36"/>
      <c r="FI296" s="36"/>
      <c r="FJ296" s="36"/>
      <c r="FK296" s="36"/>
      <c r="FL296" s="36"/>
      <c r="FM296" s="36"/>
      <c r="FN296" s="36"/>
      <c r="FO296" s="36"/>
      <c r="FP296" s="36"/>
      <c r="FQ296" s="36"/>
      <c r="FR296" s="36"/>
      <c r="FS296" s="36"/>
      <c r="FT296" s="36"/>
      <c r="FU296" s="36"/>
      <c r="FV296" s="36"/>
      <c r="FW296" s="36"/>
      <c r="FX296" s="36"/>
      <c r="FY296" s="36"/>
      <c r="FZ296" s="36"/>
      <c r="GA296" s="36"/>
      <c r="GB296" s="36"/>
      <c r="GC296" s="36"/>
      <c r="GD296" s="36"/>
      <c r="GE296" s="36"/>
      <c r="GF296" s="36"/>
      <c r="GG296" s="36"/>
      <c r="GH296" s="36"/>
      <c r="GI296" s="36"/>
      <c r="GJ296" s="36"/>
      <c r="GK296" s="36"/>
      <c r="GL296" s="36"/>
      <c r="GM296" s="36"/>
    </row>
    <row r="297" spans="2:195" s="37" customFormat="1" ht="17.100000000000001" customHeight="1" x14ac:dyDescent="0.25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36"/>
      <c r="DQ297" s="36"/>
      <c r="DR297" s="36"/>
      <c r="DS297" s="36"/>
      <c r="DT297" s="36"/>
      <c r="DU297" s="36"/>
      <c r="DV297" s="36"/>
      <c r="DW297" s="36"/>
      <c r="DX297" s="36"/>
      <c r="DY297" s="36"/>
      <c r="DZ297" s="36"/>
      <c r="EA297" s="36"/>
      <c r="EB297" s="36"/>
      <c r="EC297" s="36"/>
      <c r="ED297" s="36"/>
      <c r="EE297" s="36"/>
      <c r="EF297" s="36"/>
      <c r="EG297" s="36"/>
      <c r="EH297" s="36"/>
      <c r="EI297" s="36"/>
      <c r="EJ297" s="36"/>
      <c r="EK297" s="36"/>
      <c r="EL297" s="36"/>
      <c r="EM297" s="36"/>
      <c r="EN297" s="36"/>
      <c r="EO297" s="36"/>
      <c r="EP297" s="36"/>
      <c r="EQ297" s="36"/>
      <c r="ER297" s="36"/>
      <c r="ES297" s="36"/>
      <c r="ET297" s="36"/>
      <c r="EU297" s="36"/>
      <c r="EV297" s="36"/>
      <c r="EW297" s="36"/>
      <c r="EX297" s="36"/>
      <c r="EY297" s="36"/>
      <c r="EZ297" s="36"/>
      <c r="FA297" s="36"/>
      <c r="FB297" s="36"/>
      <c r="FC297" s="36"/>
      <c r="FD297" s="36"/>
      <c r="FE297" s="36"/>
      <c r="FF297" s="36"/>
      <c r="FG297" s="36"/>
      <c r="FH297" s="36"/>
      <c r="FI297" s="36"/>
      <c r="FJ297" s="36"/>
      <c r="FK297" s="36"/>
      <c r="FL297" s="36"/>
      <c r="FM297" s="36"/>
      <c r="FN297" s="36"/>
      <c r="FO297" s="36"/>
      <c r="FP297" s="36"/>
      <c r="FQ297" s="36"/>
      <c r="FR297" s="36"/>
      <c r="FS297" s="36"/>
      <c r="FT297" s="36"/>
      <c r="FU297" s="36"/>
      <c r="FV297" s="36"/>
      <c r="FW297" s="36"/>
      <c r="FX297" s="36"/>
      <c r="FY297" s="36"/>
      <c r="FZ297" s="36"/>
      <c r="GA297" s="36"/>
      <c r="GB297" s="36"/>
      <c r="GC297" s="36"/>
      <c r="GD297" s="36"/>
      <c r="GE297" s="36"/>
      <c r="GF297" s="36"/>
      <c r="GG297" s="36"/>
      <c r="GH297" s="36"/>
      <c r="GI297" s="36"/>
      <c r="GJ297" s="36"/>
      <c r="GK297" s="36"/>
      <c r="GL297" s="36"/>
      <c r="GM297" s="36"/>
    </row>
    <row r="298" spans="2:195" s="37" customFormat="1" ht="17.100000000000001" customHeight="1" x14ac:dyDescent="0.25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36"/>
      <c r="DQ298" s="36"/>
      <c r="DR298" s="36"/>
      <c r="DS298" s="36"/>
      <c r="DT298" s="36"/>
      <c r="DU298" s="36"/>
      <c r="DV298" s="36"/>
      <c r="DW298" s="36"/>
      <c r="DX298" s="36"/>
      <c r="DY298" s="36"/>
      <c r="DZ298" s="36"/>
      <c r="EA298" s="36"/>
      <c r="EB298" s="36"/>
      <c r="EC298" s="36"/>
      <c r="ED298" s="36"/>
      <c r="EE298" s="36"/>
      <c r="EF298" s="36"/>
      <c r="EG298" s="36"/>
      <c r="EH298" s="36"/>
      <c r="EI298" s="36"/>
      <c r="EJ298" s="36"/>
      <c r="EK298" s="36"/>
      <c r="EL298" s="36"/>
      <c r="EM298" s="36"/>
      <c r="EN298" s="36"/>
      <c r="EO298" s="36"/>
      <c r="EP298" s="36"/>
      <c r="EQ298" s="36"/>
      <c r="ER298" s="36"/>
      <c r="ES298" s="36"/>
      <c r="ET298" s="36"/>
      <c r="EU298" s="36"/>
      <c r="EV298" s="36"/>
      <c r="EW298" s="36"/>
      <c r="EX298" s="36"/>
      <c r="EY298" s="36"/>
      <c r="EZ298" s="36"/>
      <c r="FA298" s="36"/>
      <c r="FB298" s="36"/>
      <c r="FC298" s="36"/>
      <c r="FD298" s="36"/>
      <c r="FE298" s="36"/>
      <c r="FF298" s="36"/>
      <c r="FG298" s="36"/>
      <c r="FH298" s="36"/>
      <c r="FI298" s="36"/>
      <c r="FJ298" s="36"/>
      <c r="FK298" s="36"/>
      <c r="FL298" s="36"/>
      <c r="FM298" s="36"/>
      <c r="FN298" s="36"/>
      <c r="FO298" s="36"/>
      <c r="FP298" s="36"/>
      <c r="FQ298" s="36"/>
      <c r="FR298" s="36"/>
      <c r="FS298" s="36"/>
      <c r="FT298" s="36"/>
      <c r="FU298" s="36"/>
      <c r="FV298" s="36"/>
      <c r="FW298" s="36"/>
      <c r="FX298" s="36"/>
      <c r="FY298" s="36"/>
      <c r="FZ298" s="36"/>
      <c r="GA298" s="36"/>
      <c r="GB298" s="36"/>
      <c r="GC298" s="36"/>
      <c r="GD298" s="36"/>
      <c r="GE298" s="36"/>
      <c r="GF298" s="36"/>
      <c r="GG298" s="36"/>
      <c r="GH298" s="36"/>
      <c r="GI298" s="36"/>
      <c r="GJ298" s="36"/>
      <c r="GK298" s="36"/>
      <c r="GL298" s="36"/>
      <c r="GM298" s="36"/>
    </row>
    <row r="299" spans="2:195" s="37" customFormat="1" ht="17.100000000000001" customHeight="1" x14ac:dyDescent="0.25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36"/>
      <c r="DQ299" s="36"/>
      <c r="DR299" s="36"/>
      <c r="DS299" s="36"/>
      <c r="DT299" s="36"/>
      <c r="DU299" s="36"/>
      <c r="DV299" s="36"/>
      <c r="DW299" s="36"/>
      <c r="DX299" s="36"/>
      <c r="DY299" s="36"/>
      <c r="DZ299" s="36"/>
      <c r="EA299" s="36"/>
      <c r="EB299" s="36"/>
      <c r="EC299" s="36"/>
      <c r="ED299" s="36"/>
      <c r="EE299" s="36"/>
      <c r="EF299" s="36"/>
      <c r="EG299" s="36"/>
      <c r="EH299" s="36"/>
      <c r="EI299" s="36"/>
      <c r="EJ299" s="36"/>
      <c r="EK299" s="36"/>
      <c r="EL299" s="36"/>
      <c r="EM299" s="36"/>
      <c r="EN299" s="36"/>
      <c r="EO299" s="36"/>
      <c r="EP299" s="36"/>
      <c r="EQ299" s="36"/>
      <c r="ER299" s="36"/>
      <c r="ES299" s="36"/>
      <c r="ET299" s="36"/>
      <c r="EU299" s="36"/>
      <c r="EV299" s="36"/>
      <c r="EW299" s="36"/>
      <c r="EX299" s="36"/>
      <c r="EY299" s="36"/>
      <c r="EZ299" s="36"/>
      <c r="FA299" s="36"/>
      <c r="FB299" s="36"/>
      <c r="FC299" s="36"/>
      <c r="FD299" s="36"/>
      <c r="FE299" s="36"/>
      <c r="FF299" s="36"/>
      <c r="FG299" s="36"/>
      <c r="FH299" s="36"/>
      <c r="FI299" s="36"/>
      <c r="FJ299" s="36"/>
      <c r="FK299" s="36"/>
      <c r="FL299" s="36"/>
      <c r="FM299" s="36"/>
      <c r="FN299" s="36"/>
      <c r="FO299" s="36"/>
      <c r="FP299" s="36"/>
      <c r="FQ299" s="36"/>
      <c r="FR299" s="36"/>
      <c r="FS299" s="36"/>
      <c r="FT299" s="36"/>
      <c r="FU299" s="36"/>
      <c r="FV299" s="36"/>
      <c r="FW299" s="36"/>
      <c r="FX299" s="36"/>
      <c r="FY299" s="36"/>
      <c r="FZ299" s="36"/>
      <c r="GA299" s="36"/>
      <c r="GB299" s="36"/>
      <c r="GC299" s="36"/>
      <c r="GD299" s="36"/>
      <c r="GE299" s="36"/>
      <c r="GF299" s="36"/>
      <c r="GG299" s="36"/>
      <c r="GH299" s="36"/>
      <c r="GI299" s="36"/>
      <c r="GJ299" s="36"/>
      <c r="GK299" s="36"/>
      <c r="GL299" s="36"/>
      <c r="GM299" s="36"/>
    </row>
    <row r="300" spans="2:195" s="37" customFormat="1" ht="17.100000000000001" customHeight="1" x14ac:dyDescent="0.25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36"/>
      <c r="DQ300" s="36"/>
      <c r="DR300" s="36"/>
      <c r="DS300" s="36"/>
      <c r="DT300" s="36"/>
      <c r="DU300" s="36"/>
      <c r="DV300" s="36"/>
      <c r="DW300" s="36"/>
      <c r="DX300" s="36"/>
      <c r="DY300" s="36"/>
      <c r="DZ300" s="36"/>
      <c r="EA300" s="36"/>
      <c r="EB300" s="36"/>
      <c r="EC300" s="36"/>
      <c r="ED300" s="36"/>
      <c r="EE300" s="36"/>
      <c r="EF300" s="36"/>
      <c r="EG300" s="36"/>
      <c r="EH300" s="36"/>
      <c r="EI300" s="36"/>
      <c r="EJ300" s="36"/>
      <c r="EK300" s="36"/>
      <c r="EL300" s="36"/>
      <c r="EM300" s="36"/>
      <c r="EN300" s="36"/>
      <c r="EO300" s="36"/>
      <c r="EP300" s="36"/>
      <c r="EQ300" s="36"/>
      <c r="ER300" s="36"/>
      <c r="ES300" s="36"/>
      <c r="ET300" s="36"/>
      <c r="EU300" s="36"/>
      <c r="EV300" s="36"/>
      <c r="EW300" s="36"/>
      <c r="EX300" s="36"/>
      <c r="EY300" s="36"/>
      <c r="EZ300" s="36"/>
      <c r="FA300" s="36"/>
      <c r="FB300" s="36"/>
      <c r="FC300" s="36"/>
      <c r="FD300" s="36"/>
      <c r="FE300" s="36"/>
      <c r="FF300" s="36"/>
      <c r="FG300" s="36"/>
      <c r="FH300" s="36"/>
      <c r="FI300" s="36"/>
      <c r="FJ300" s="36"/>
      <c r="FK300" s="36"/>
      <c r="FL300" s="36"/>
      <c r="FM300" s="36"/>
      <c r="FN300" s="36"/>
      <c r="FO300" s="36"/>
      <c r="FP300" s="36"/>
      <c r="FQ300" s="36"/>
      <c r="FR300" s="36"/>
      <c r="FS300" s="36"/>
      <c r="FT300" s="36"/>
      <c r="FU300" s="36"/>
      <c r="FV300" s="36"/>
      <c r="FW300" s="36"/>
      <c r="FX300" s="36"/>
      <c r="FY300" s="36"/>
      <c r="FZ300" s="36"/>
      <c r="GA300" s="36"/>
      <c r="GB300" s="36"/>
      <c r="GC300" s="36"/>
      <c r="GD300" s="36"/>
      <c r="GE300" s="36"/>
      <c r="GF300" s="36"/>
      <c r="GG300" s="36"/>
      <c r="GH300" s="36"/>
      <c r="GI300" s="36"/>
      <c r="GJ300" s="36"/>
      <c r="GK300" s="36"/>
      <c r="GL300" s="36"/>
      <c r="GM300" s="36"/>
    </row>
    <row r="301" spans="2:195" s="37" customFormat="1" ht="17.100000000000001" customHeight="1" x14ac:dyDescent="0.25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36"/>
      <c r="DC301" s="36"/>
      <c r="DD301" s="36"/>
      <c r="DE301" s="36"/>
      <c r="DF301" s="36"/>
      <c r="DG301" s="36"/>
      <c r="DH301" s="36"/>
      <c r="DI301" s="36"/>
      <c r="DJ301" s="36"/>
      <c r="DK301" s="36"/>
      <c r="DL301" s="36"/>
      <c r="DM301" s="36"/>
      <c r="DN301" s="36"/>
      <c r="DO301" s="36"/>
      <c r="DP301" s="36"/>
      <c r="DQ301" s="36"/>
      <c r="DR301" s="36"/>
      <c r="DS301" s="36"/>
      <c r="DT301" s="36"/>
      <c r="DU301" s="36"/>
      <c r="DV301" s="36"/>
      <c r="DW301" s="36"/>
      <c r="DX301" s="36"/>
      <c r="DY301" s="36"/>
      <c r="DZ301" s="36"/>
      <c r="EA301" s="36"/>
      <c r="EB301" s="36"/>
      <c r="EC301" s="36"/>
      <c r="ED301" s="36"/>
      <c r="EE301" s="36"/>
      <c r="EF301" s="36"/>
      <c r="EG301" s="36"/>
      <c r="EH301" s="36"/>
      <c r="EI301" s="36"/>
      <c r="EJ301" s="36"/>
      <c r="EK301" s="36"/>
      <c r="EL301" s="36"/>
      <c r="EM301" s="36"/>
      <c r="EN301" s="36"/>
      <c r="EO301" s="36"/>
      <c r="EP301" s="36"/>
      <c r="EQ301" s="36"/>
      <c r="ER301" s="36"/>
      <c r="ES301" s="36"/>
      <c r="ET301" s="36"/>
      <c r="EU301" s="36"/>
      <c r="EV301" s="36"/>
      <c r="EW301" s="36"/>
      <c r="EX301" s="36"/>
      <c r="EY301" s="36"/>
      <c r="EZ301" s="36"/>
      <c r="FA301" s="36"/>
      <c r="FB301" s="36"/>
      <c r="FC301" s="36"/>
      <c r="FD301" s="36"/>
      <c r="FE301" s="36"/>
      <c r="FF301" s="36"/>
      <c r="FG301" s="36"/>
      <c r="FH301" s="36"/>
      <c r="FI301" s="36"/>
      <c r="FJ301" s="36"/>
      <c r="FK301" s="36"/>
      <c r="FL301" s="36"/>
      <c r="FM301" s="36"/>
      <c r="FN301" s="36"/>
      <c r="FO301" s="36"/>
      <c r="FP301" s="36"/>
      <c r="FQ301" s="36"/>
      <c r="FR301" s="36"/>
      <c r="FS301" s="36"/>
      <c r="FT301" s="36"/>
      <c r="FU301" s="36"/>
      <c r="FV301" s="36"/>
      <c r="FW301" s="36"/>
      <c r="FX301" s="36"/>
      <c r="FY301" s="36"/>
      <c r="FZ301" s="36"/>
      <c r="GA301" s="36"/>
      <c r="GB301" s="36"/>
      <c r="GC301" s="36"/>
      <c r="GD301" s="36"/>
      <c r="GE301" s="36"/>
      <c r="GF301" s="36"/>
      <c r="GG301" s="36"/>
      <c r="GH301" s="36"/>
      <c r="GI301" s="36"/>
      <c r="GJ301" s="36"/>
      <c r="GK301" s="36"/>
      <c r="GL301" s="36"/>
      <c r="GM301" s="36"/>
    </row>
    <row r="302" spans="2:195" s="37" customFormat="1" ht="17.100000000000001" customHeight="1" x14ac:dyDescent="0.25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36"/>
      <c r="DQ302" s="36"/>
      <c r="DR302" s="36"/>
      <c r="DS302" s="36"/>
      <c r="DT302" s="36"/>
      <c r="DU302" s="36"/>
      <c r="DV302" s="36"/>
      <c r="DW302" s="36"/>
      <c r="DX302" s="36"/>
      <c r="DY302" s="36"/>
      <c r="DZ302" s="36"/>
      <c r="EA302" s="36"/>
      <c r="EB302" s="36"/>
      <c r="EC302" s="36"/>
      <c r="ED302" s="36"/>
      <c r="EE302" s="36"/>
      <c r="EF302" s="36"/>
      <c r="EG302" s="36"/>
      <c r="EH302" s="36"/>
      <c r="EI302" s="36"/>
      <c r="EJ302" s="36"/>
      <c r="EK302" s="36"/>
      <c r="EL302" s="36"/>
      <c r="EM302" s="36"/>
      <c r="EN302" s="36"/>
      <c r="EO302" s="36"/>
      <c r="EP302" s="36"/>
      <c r="EQ302" s="36"/>
      <c r="ER302" s="36"/>
      <c r="ES302" s="36"/>
      <c r="ET302" s="36"/>
      <c r="EU302" s="36"/>
      <c r="EV302" s="36"/>
      <c r="EW302" s="36"/>
      <c r="EX302" s="36"/>
      <c r="EY302" s="36"/>
      <c r="EZ302" s="36"/>
      <c r="FA302" s="36"/>
      <c r="FB302" s="36"/>
      <c r="FC302" s="36"/>
      <c r="FD302" s="36"/>
      <c r="FE302" s="36"/>
      <c r="FF302" s="36"/>
      <c r="FG302" s="36"/>
      <c r="FH302" s="36"/>
      <c r="FI302" s="36"/>
      <c r="FJ302" s="36"/>
      <c r="FK302" s="36"/>
      <c r="FL302" s="36"/>
      <c r="FM302" s="36"/>
      <c r="FN302" s="36"/>
      <c r="FO302" s="36"/>
      <c r="FP302" s="36"/>
      <c r="FQ302" s="36"/>
      <c r="FR302" s="36"/>
      <c r="FS302" s="36"/>
      <c r="FT302" s="36"/>
      <c r="FU302" s="36"/>
      <c r="FV302" s="36"/>
      <c r="FW302" s="36"/>
      <c r="FX302" s="36"/>
      <c r="FY302" s="36"/>
      <c r="FZ302" s="36"/>
      <c r="GA302" s="36"/>
      <c r="GB302" s="36"/>
      <c r="GC302" s="36"/>
      <c r="GD302" s="36"/>
      <c r="GE302" s="36"/>
      <c r="GF302" s="36"/>
      <c r="GG302" s="36"/>
      <c r="GH302" s="36"/>
      <c r="GI302" s="36"/>
      <c r="GJ302" s="36"/>
      <c r="GK302" s="36"/>
      <c r="GL302" s="36"/>
      <c r="GM302" s="36"/>
    </row>
    <row r="303" spans="2:195" s="37" customFormat="1" ht="17.100000000000001" customHeight="1" x14ac:dyDescent="0.25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36"/>
      <c r="DQ303" s="36"/>
      <c r="DR303" s="36"/>
      <c r="DS303" s="36"/>
      <c r="DT303" s="36"/>
      <c r="DU303" s="36"/>
      <c r="DV303" s="36"/>
      <c r="DW303" s="36"/>
      <c r="DX303" s="36"/>
      <c r="DY303" s="36"/>
      <c r="DZ303" s="36"/>
      <c r="EA303" s="36"/>
      <c r="EB303" s="36"/>
      <c r="EC303" s="36"/>
      <c r="ED303" s="36"/>
      <c r="EE303" s="36"/>
      <c r="EF303" s="36"/>
      <c r="EG303" s="36"/>
      <c r="EH303" s="36"/>
      <c r="EI303" s="36"/>
      <c r="EJ303" s="36"/>
      <c r="EK303" s="36"/>
      <c r="EL303" s="36"/>
      <c r="EM303" s="36"/>
      <c r="EN303" s="36"/>
      <c r="EO303" s="36"/>
      <c r="EP303" s="36"/>
      <c r="EQ303" s="36"/>
      <c r="ER303" s="36"/>
      <c r="ES303" s="36"/>
      <c r="ET303" s="36"/>
      <c r="EU303" s="36"/>
      <c r="EV303" s="36"/>
      <c r="EW303" s="36"/>
      <c r="EX303" s="36"/>
      <c r="EY303" s="36"/>
      <c r="EZ303" s="36"/>
      <c r="FA303" s="36"/>
      <c r="FB303" s="36"/>
      <c r="FC303" s="36"/>
      <c r="FD303" s="36"/>
      <c r="FE303" s="36"/>
      <c r="FF303" s="36"/>
      <c r="FG303" s="36"/>
      <c r="FH303" s="36"/>
      <c r="FI303" s="36"/>
      <c r="FJ303" s="36"/>
      <c r="FK303" s="36"/>
      <c r="FL303" s="36"/>
      <c r="FM303" s="36"/>
      <c r="FN303" s="36"/>
      <c r="FO303" s="36"/>
      <c r="FP303" s="36"/>
      <c r="FQ303" s="36"/>
      <c r="FR303" s="36"/>
      <c r="FS303" s="36"/>
      <c r="FT303" s="36"/>
      <c r="FU303" s="36"/>
      <c r="FV303" s="36"/>
      <c r="FW303" s="36"/>
      <c r="FX303" s="36"/>
      <c r="FY303" s="36"/>
      <c r="FZ303" s="36"/>
      <c r="GA303" s="36"/>
      <c r="GB303" s="36"/>
      <c r="GC303" s="36"/>
      <c r="GD303" s="36"/>
      <c r="GE303" s="36"/>
      <c r="GF303" s="36"/>
      <c r="GG303" s="36"/>
      <c r="GH303" s="36"/>
      <c r="GI303" s="36"/>
      <c r="GJ303" s="36"/>
      <c r="GK303" s="36"/>
      <c r="GL303" s="36"/>
      <c r="GM303" s="36"/>
    </row>
    <row r="304" spans="2:195" s="37" customFormat="1" ht="17.100000000000001" customHeight="1" x14ac:dyDescent="0.25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36"/>
      <c r="DC304" s="36"/>
      <c r="DD304" s="36"/>
      <c r="DE304" s="36"/>
      <c r="DF304" s="36"/>
      <c r="DG304" s="36"/>
      <c r="DH304" s="36"/>
      <c r="DI304" s="36"/>
      <c r="DJ304" s="36"/>
      <c r="DK304" s="36"/>
      <c r="DL304" s="36"/>
      <c r="DM304" s="36"/>
      <c r="DN304" s="36"/>
      <c r="DO304" s="36"/>
      <c r="DP304" s="36"/>
      <c r="DQ304" s="36"/>
      <c r="DR304" s="36"/>
      <c r="DS304" s="36"/>
      <c r="DT304" s="36"/>
      <c r="DU304" s="36"/>
      <c r="DV304" s="36"/>
      <c r="DW304" s="36"/>
      <c r="DX304" s="36"/>
      <c r="DY304" s="36"/>
      <c r="DZ304" s="36"/>
      <c r="EA304" s="36"/>
      <c r="EB304" s="36"/>
      <c r="EC304" s="36"/>
      <c r="ED304" s="36"/>
      <c r="EE304" s="36"/>
      <c r="EF304" s="36"/>
      <c r="EG304" s="36"/>
      <c r="EH304" s="36"/>
      <c r="EI304" s="36"/>
      <c r="EJ304" s="36"/>
      <c r="EK304" s="36"/>
      <c r="EL304" s="36"/>
      <c r="EM304" s="36"/>
      <c r="EN304" s="36"/>
      <c r="EO304" s="36"/>
      <c r="EP304" s="36"/>
      <c r="EQ304" s="36"/>
      <c r="ER304" s="36"/>
      <c r="ES304" s="36"/>
      <c r="ET304" s="36"/>
      <c r="EU304" s="36"/>
      <c r="EV304" s="36"/>
      <c r="EW304" s="36"/>
      <c r="EX304" s="36"/>
      <c r="EY304" s="36"/>
      <c r="EZ304" s="36"/>
      <c r="FA304" s="36"/>
      <c r="FB304" s="36"/>
      <c r="FC304" s="36"/>
      <c r="FD304" s="36"/>
      <c r="FE304" s="36"/>
      <c r="FF304" s="36"/>
      <c r="FG304" s="36"/>
      <c r="FH304" s="36"/>
      <c r="FI304" s="36"/>
      <c r="FJ304" s="36"/>
      <c r="FK304" s="36"/>
      <c r="FL304" s="36"/>
      <c r="FM304" s="36"/>
      <c r="FN304" s="36"/>
      <c r="FO304" s="36"/>
      <c r="FP304" s="36"/>
      <c r="FQ304" s="36"/>
      <c r="FR304" s="36"/>
      <c r="FS304" s="36"/>
      <c r="FT304" s="36"/>
      <c r="FU304" s="36"/>
      <c r="FV304" s="36"/>
      <c r="FW304" s="36"/>
      <c r="FX304" s="36"/>
      <c r="FY304" s="36"/>
      <c r="FZ304" s="36"/>
      <c r="GA304" s="36"/>
      <c r="GB304" s="36"/>
      <c r="GC304" s="36"/>
      <c r="GD304" s="36"/>
      <c r="GE304" s="36"/>
      <c r="GF304" s="36"/>
      <c r="GG304" s="36"/>
      <c r="GH304" s="36"/>
      <c r="GI304" s="36"/>
      <c r="GJ304" s="36"/>
      <c r="GK304" s="36"/>
      <c r="GL304" s="36"/>
      <c r="GM304" s="36"/>
    </row>
    <row r="305" spans="2:195" s="37" customFormat="1" ht="17.100000000000001" customHeight="1" x14ac:dyDescent="0.25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36"/>
      <c r="DQ305" s="36"/>
      <c r="DR305" s="36"/>
      <c r="DS305" s="36"/>
      <c r="DT305" s="36"/>
      <c r="DU305" s="36"/>
      <c r="DV305" s="36"/>
      <c r="DW305" s="36"/>
      <c r="DX305" s="36"/>
      <c r="DY305" s="36"/>
      <c r="DZ305" s="36"/>
      <c r="EA305" s="36"/>
      <c r="EB305" s="36"/>
      <c r="EC305" s="36"/>
      <c r="ED305" s="36"/>
      <c r="EE305" s="36"/>
      <c r="EF305" s="36"/>
      <c r="EG305" s="36"/>
      <c r="EH305" s="36"/>
      <c r="EI305" s="36"/>
      <c r="EJ305" s="36"/>
      <c r="EK305" s="36"/>
      <c r="EL305" s="36"/>
      <c r="EM305" s="36"/>
      <c r="EN305" s="36"/>
      <c r="EO305" s="36"/>
      <c r="EP305" s="36"/>
      <c r="EQ305" s="36"/>
      <c r="ER305" s="36"/>
      <c r="ES305" s="36"/>
      <c r="ET305" s="36"/>
      <c r="EU305" s="36"/>
      <c r="EV305" s="36"/>
      <c r="EW305" s="36"/>
      <c r="EX305" s="36"/>
      <c r="EY305" s="36"/>
      <c r="EZ305" s="36"/>
      <c r="FA305" s="36"/>
      <c r="FB305" s="36"/>
      <c r="FC305" s="36"/>
      <c r="FD305" s="36"/>
      <c r="FE305" s="36"/>
      <c r="FF305" s="36"/>
      <c r="FG305" s="36"/>
      <c r="FH305" s="36"/>
      <c r="FI305" s="36"/>
      <c r="FJ305" s="36"/>
      <c r="FK305" s="36"/>
      <c r="FL305" s="36"/>
      <c r="FM305" s="36"/>
      <c r="FN305" s="36"/>
      <c r="FO305" s="36"/>
      <c r="FP305" s="36"/>
      <c r="FQ305" s="36"/>
      <c r="FR305" s="36"/>
      <c r="FS305" s="36"/>
      <c r="FT305" s="36"/>
      <c r="FU305" s="36"/>
      <c r="FV305" s="36"/>
      <c r="FW305" s="36"/>
      <c r="FX305" s="36"/>
      <c r="FY305" s="36"/>
      <c r="FZ305" s="36"/>
      <c r="GA305" s="36"/>
      <c r="GB305" s="36"/>
      <c r="GC305" s="36"/>
      <c r="GD305" s="36"/>
      <c r="GE305" s="36"/>
      <c r="GF305" s="36"/>
      <c r="GG305" s="36"/>
      <c r="GH305" s="36"/>
      <c r="GI305" s="36"/>
      <c r="GJ305" s="36"/>
      <c r="GK305" s="36"/>
      <c r="GL305" s="36"/>
      <c r="GM305" s="36"/>
    </row>
    <row r="306" spans="2:195" s="37" customFormat="1" ht="17.100000000000001" customHeight="1" x14ac:dyDescent="0.25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36"/>
      <c r="DC306" s="36"/>
      <c r="DD306" s="36"/>
      <c r="DE306" s="36"/>
      <c r="DF306" s="36"/>
      <c r="DG306" s="36"/>
      <c r="DH306" s="36"/>
      <c r="DI306" s="36"/>
      <c r="DJ306" s="36"/>
      <c r="DK306" s="36"/>
      <c r="DL306" s="36"/>
      <c r="DM306" s="36"/>
      <c r="DN306" s="36"/>
      <c r="DO306" s="36"/>
      <c r="DP306" s="36"/>
      <c r="DQ306" s="36"/>
      <c r="DR306" s="36"/>
      <c r="DS306" s="36"/>
      <c r="DT306" s="36"/>
      <c r="DU306" s="36"/>
      <c r="DV306" s="36"/>
      <c r="DW306" s="36"/>
      <c r="DX306" s="36"/>
      <c r="DY306" s="36"/>
      <c r="DZ306" s="36"/>
      <c r="EA306" s="36"/>
      <c r="EB306" s="36"/>
      <c r="EC306" s="36"/>
      <c r="ED306" s="36"/>
      <c r="EE306" s="36"/>
      <c r="EF306" s="36"/>
      <c r="EG306" s="36"/>
      <c r="EH306" s="36"/>
      <c r="EI306" s="36"/>
      <c r="EJ306" s="36"/>
      <c r="EK306" s="36"/>
      <c r="EL306" s="36"/>
      <c r="EM306" s="36"/>
      <c r="EN306" s="36"/>
      <c r="EO306" s="36"/>
      <c r="EP306" s="36"/>
      <c r="EQ306" s="36"/>
      <c r="ER306" s="36"/>
      <c r="ES306" s="36"/>
      <c r="ET306" s="36"/>
      <c r="EU306" s="36"/>
      <c r="EV306" s="36"/>
      <c r="EW306" s="36"/>
      <c r="EX306" s="36"/>
      <c r="EY306" s="36"/>
      <c r="EZ306" s="36"/>
      <c r="FA306" s="36"/>
      <c r="FB306" s="36"/>
      <c r="FC306" s="36"/>
      <c r="FD306" s="36"/>
      <c r="FE306" s="36"/>
      <c r="FF306" s="36"/>
      <c r="FG306" s="36"/>
      <c r="FH306" s="36"/>
      <c r="FI306" s="36"/>
      <c r="FJ306" s="36"/>
      <c r="FK306" s="36"/>
      <c r="FL306" s="36"/>
      <c r="FM306" s="36"/>
      <c r="FN306" s="36"/>
      <c r="FO306" s="36"/>
      <c r="FP306" s="36"/>
      <c r="FQ306" s="36"/>
      <c r="FR306" s="36"/>
      <c r="FS306" s="36"/>
      <c r="FT306" s="36"/>
      <c r="FU306" s="36"/>
      <c r="FV306" s="36"/>
      <c r="FW306" s="36"/>
      <c r="FX306" s="36"/>
      <c r="FY306" s="36"/>
      <c r="FZ306" s="36"/>
      <c r="GA306" s="36"/>
      <c r="GB306" s="36"/>
      <c r="GC306" s="36"/>
      <c r="GD306" s="36"/>
      <c r="GE306" s="36"/>
      <c r="GF306" s="36"/>
      <c r="GG306" s="36"/>
      <c r="GH306" s="36"/>
      <c r="GI306" s="36"/>
      <c r="GJ306" s="36"/>
      <c r="GK306" s="36"/>
      <c r="GL306" s="36"/>
      <c r="GM306" s="36"/>
    </row>
    <row r="307" spans="2:195" s="37" customFormat="1" ht="17.100000000000001" customHeight="1" x14ac:dyDescent="0.25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36"/>
      <c r="DQ307" s="36"/>
      <c r="DR307" s="36"/>
      <c r="DS307" s="36"/>
      <c r="DT307" s="36"/>
      <c r="DU307" s="36"/>
      <c r="DV307" s="36"/>
      <c r="DW307" s="36"/>
      <c r="DX307" s="36"/>
      <c r="DY307" s="36"/>
      <c r="DZ307" s="36"/>
      <c r="EA307" s="36"/>
      <c r="EB307" s="36"/>
      <c r="EC307" s="36"/>
      <c r="ED307" s="36"/>
      <c r="EE307" s="36"/>
      <c r="EF307" s="36"/>
      <c r="EG307" s="36"/>
      <c r="EH307" s="36"/>
      <c r="EI307" s="36"/>
      <c r="EJ307" s="36"/>
      <c r="EK307" s="36"/>
      <c r="EL307" s="36"/>
      <c r="EM307" s="36"/>
      <c r="EN307" s="36"/>
      <c r="EO307" s="36"/>
      <c r="EP307" s="36"/>
      <c r="EQ307" s="36"/>
      <c r="ER307" s="36"/>
      <c r="ES307" s="36"/>
      <c r="ET307" s="36"/>
      <c r="EU307" s="36"/>
      <c r="EV307" s="36"/>
      <c r="EW307" s="36"/>
      <c r="EX307" s="36"/>
      <c r="EY307" s="36"/>
      <c r="EZ307" s="36"/>
      <c r="FA307" s="36"/>
      <c r="FB307" s="36"/>
      <c r="FC307" s="36"/>
      <c r="FD307" s="36"/>
      <c r="FE307" s="36"/>
      <c r="FF307" s="36"/>
      <c r="FG307" s="36"/>
      <c r="FH307" s="36"/>
      <c r="FI307" s="36"/>
      <c r="FJ307" s="36"/>
      <c r="FK307" s="36"/>
      <c r="FL307" s="36"/>
      <c r="FM307" s="36"/>
      <c r="FN307" s="36"/>
      <c r="FO307" s="36"/>
      <c r="FP307" s="36"/>
      <c r="FQ307" s="36"/>
      <c r="FR307" s="36"/>
      <c r="FS307" s="36"/>
      <c r="FT307" s="36"/>
      <c r="FU307" s="36"/>
      <c r="FV307" s="36"/>
      <c r="FW307" s="36"/>
      <c r="FX307" s="36"/>
      <c r="FY307" s="36"/>
      <c r="FZ307" s="36"/>
      <c r="GA307" s="36"/>
      <c r="GB307" s="36"/>
      <c r="GC307" s="36"/>
      <c r="GD307" s="36"/>
      <c r="GE307" s="36"/>
      <c r="GF307" s="36"/>
      <c r="GG307" s="36"/>
      <c r="GH307" s="36"/>
      <c r="GI307" s="36"/>
      <c r="GJ307" s="36"/>
      <c r="GK307" s="36"/>
      <c r="GL307" s="36"/>
      <c r="GM307" s="36"/>
    </row>
    <row r="308" spans="2:195" s="37" customFormat="1" ht="17.100000000000001" customHeight="1" x14ac:dyDescent="0.25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36"/>
      <c r="DQ308" s="36"/>
      <c r="DR308" s="36"/>
      <c r="DS308" s="36"/>
      <c r="DT308" s="36"/>
      <c r="DU308" s="36"/>
      <c r="DV308" s="36"/>
      <c r="DW308" s="36"/>
      <c r="DX308" s="36"/>
      <c r="DY308" s="36"/>
      <c r="DZ308" s="36"/>
      <c r="EA308" s="36"/>
      <c r="EB308" s="36"/>
      <c r="EC308" s="36"/>
      <c r="ED308" s="36"/>
      <c r="EE308" s="36"/>
      <c r="EF308" s="36"/>
      <c r="EG308" s="36"/>
      <c r="EH308" s="36"/>
      <c r="EI308" s="36"/>
      <c r="EJ308" s="36"/>
      <c r="EK308" s="36"/>
      <c r="EL308" s="36"/>
      <c r="EM308" s="36"/>
      <c r="EN308" s="36"/>
      <c r="EO308" s="36"/>
      <c r="EP308" s="36"/>
      <c r="EQ308" s="36"/>
      <c r="ER308" s="36"/>
      <c r="ES308" s="36"/>
      <c r="ET308" s="36"/>
      <c r="EU308" s="36"/>
      <c r="EV308" s="36"/>
      <c r="EW308" s="36"/>
      <c r="EX308" s="36"/>
      <c r="EY308" s="36"/>
      <c r="EZ308" s="36"/>
      <c r="FA308" s="36"/>
      <c r="FB308" s="36"/>
      <c r="FC308" s="36"/>
      <c r="FD308" s="36"/>
      <c r="FE308" s="36"/>
      <c r="FF308" s="36"/>
      <c r="FG308" s="36"/>
      <c r="FH308" s="36"/>
      <c r="FI308" s="36"/>
      <c r="FJ308" s="36"/>
      <c r="FK308" s="36"/>
      <c r="FL308" s="36"/>
      <c r="FM308" s="36"/>
      <c r="FN308" s="36"/>
      <c r="FO308" s="36"/>
      <c r="FP308" s="36"/>
      <c r="FQ308" s="36"/>
      <c r="FR308" s="36"/>
      <c r="FS308" s="36"/>
      <c r="FT308" s="36"/>
      <c r="FU308" s="36"/>
      <c r="FV308" s="36"/>
      <c r="FW308" s="36"/>
      <c r="FX308" s="36"/>
      <c r="FY308" s="36"/>
      <c r="FZ308" s="36"/>
      <c r="GA308" s="36"/>
      <c r="GB308" s="36"/>
      <c r="GC308" s="36"/>
      <c r="GD308" s="36"/>
      <c r="GE308" s="36"/>
      <c r="GF308" s="36"/>
      <c r="GG308" s="36"/>
      <c r="GH308" s="36"/>
      <c r="GI308" s="36"/>
      <c r="GJ308" s="36"/>
      <c r="GK308" s="36"/>
      <c r="GL308" s="36"/>
      <c r="GM308" s="36"/>
    </row>
    <row r="309" spans="2:195" s="37" customFormat="1" ht="17.100000000000001" customHeight="1" x14ac:dyDescent="0.25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36"/>
      <c r="DC309" s="36"/>
      <c r="DD309" s="36"/>
      <c r="DE309" s="36"/>
      <c r="DF309" s="36"/>
      <c r="DG309" s="36"/>
      <c r="DH309" s="36"/>
      <c r="DI309" s="36"/>
      <c r="DJ309" s="36"/>
      <c r="DK309" s="36"/>
      <c r="DL309" s="36"/>
      <c r="DM309" s="36"/>
      <c r="DN309" s="36"/>
      <c r="DO309" s="36"/>
      <c r="DP309" s="36"/>
      <c r="DQ309" s="36"/>
      <c r="DR309" s="36"/>
      <c r="DS309" s="36"/>
      <c r="DT309" s="36"/>
      <c r="DU309" s="36"/>
      <c r="DV309" s="36"/>
      <c r="DW309" s="36"/>
      <c r="DX309" s="36"/>
      <c r="DY309" s="36"/>
      <c r="DZ309" s="36"/>
      <c r="EA309" s="36"/>
      <c r="EB309" s="36"/>
      <c r="EC309" s="36"/>
      <c r="ED309" s="36"/>
      <c r="EE309" s="36"/>
      <c r="EF309" s="36"/>
      <c r="EG309" s="36"/>
      <c r="EH309" s="36"/>
      <c r="EI309" s="36"/>
      <c r="EJ309" s="36"/>
      <c r="EK309" s="36"/>
      <c r="EL309" s="36"/>
      <c r="EM309" s="36"/>
      <c r="EN309" s="36"/>
      <c r="EO309" s="36"/>
      <c r="EP309" s="36"/>
      <c r="EQ309" s="36"/>
      <c r="ER309" s="36"/>
      <c r="ES309" s="36"/>
      <c r="ET309" s="36"/>
      <c r="EU309" s="36"/>
      <c r="EV309" s="36"/>
      <c r="EW309" s="36"/>
      <c r="EX309" s="36"/>
      <c r="EY309" s="36"/>
      <c r="EZ309" s="36"/>
      <c r="FA309" s="36"/>
      <c r="FB309" s="36"/>
      <c r="FC309" s="36"/>
      <c r="FD309" s="36"/>
      <c r="FE309" s="36"/>
      <c r="FF309" s="36"/>
      <c r="FG309" s="36"/>
      <c r="FH309" s="36"/>
      <c r="FI309" s="36"/>
      <c r="FJ309" s="36"/>
      <c r="FK309" s="36"/>
      <c r="FL309" s="36"/>
      <c r="FM309" s="36"/>
      <c r="FN309" s="36"/>
      <c r="FO309" s="36"/>
      <c r="FP309" s="36"/>
      <c r="FQ309" s="36"/>
      <c r="FR309" s="36"/>
      <c r="FS309" s="36"/>
      <c r="FT309" s="36"/>
      <c r="FU309" s="36"/>
      <c r="FV309" s="36"/>
      <c r="FW309" s="36"/>
      <c r="FX309" s="36"/>
      <c r="FY309" s="36"/>
      <c r="FZ309" s="36"/>
      <c r="GA309" s="36"/>
      <c r="GB309" s="36"/>
      <c r="GC309" s="36"/>
      <c r="GD309" s="36"/>
      <c r="GE309" s="36"/>
      <c r="GF309" s="36"/>
      <c r="GG309" s="36"/>
      <c r="GH309" s="36"/>
      <c r="GI309" s="36"/>
      <c r="GJ309" s="36"/>
      <c r="GK309" s="36"/>
      <c r="GL309" s="36"/>
      <c r="GM309" s="36"/>
    </row>
    <row r="310" spans="2:195" s="37" customFormat="1" ht="17.100000000000001" customHeight="1" x14ac:dyDescent="0.25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36"/>
      <c r="DC310" s="36"/>
      <c r="DD310" s="36"/>
      <c r="DE310" s="36"/>
      <c r="DF310" s="36"/>
      <c r="DG310" s="36"/>
      <c r="DH310" s="36"/>
      <c r="DI310" s="36"/>
      <c r="DJ310" s="36"/>
      <c r="DK310" s="36"/>
      <c r="DL310" s="36"/>
      <c r="DM310" s="36"/>
      <c r="DN310" s="36"/>
      <c r="DO310" s="36"/>
      <c r="DP310" s="36"/>
      <c r="DQ310" s="36"/>
      <c r="DR310" s="36"/>
      <c r="DS310" s="36"/>
      <c r="DT310" s="36"/>
      <c r="DU310" s="36"/>
      <c r="DV310" s="36"/>
      <c r="DW310" s="36"/>
      <c r="DX310" s="36"/>
      <c r="DY310" s="36"/>
      <c r="DZ310" s="36"/>
      <c r="EA310" s="36"/>
      <c r="EB310" s="36"/>
      <c r="EC310" s="36"/>
      <c r="ED310" s="36"/>
      <c r="EE310" s="36"/>
      <c r="EF310" s="36"/>
      <c r="EG310" s="36"/>
      <c r="EH310" s="36"/>
      <c r="EI310" s="36"/>
      <c r="EJ310" s="36"/>
      <c r="EK310" s="36"/>
      <c r="EL310" s="36"/>
      <c r="EM310" s="36"/>
      <c r="EN310" s="36"/>
      <c r="EO310" s="36"/>
      <c r="EP310" s="36"/>
      <c r="EQ310" s="36"/>
      <c r="ER310" s="36"/>
      <c r="ES310" s="36"/>
      <c r="ET310" s="36"/>
      <c r="EU310" s="36"/>
      <c r="EV310" s="36"/>
      <c r="EW310" s="36"/>
      <c r="EX310" s="36"/>
      <c r="EY310" s="36"/>
      <c r="EZ310" s="36"/>
      <c r="FA310" s="36"/>
      <c r="FB310" s="36"/>
      <c r="FC310" s="36"/>
      <c r="FD310" s="36"/>
      <c r="FE310" s="36"/>
      <c r="FF310" s="36"/>
      <c r="FG310" s="36"/>
      <c r="FH310" s="36"/>
      <c r="FI310" s="36"/>
      <c r="FJ310" s="36"/>
      <c r="FK310" s="36"/>
      <c r="FL310" s="36"/>
      <c r="FM310" s="36"/>
      <c r="FN310" s="36"/>
      <c r="FO310" s="36"/>
      <c r="FP310" s="36"/>
      <c r="FQ310" s="36"/>
      <c r="FR310" s="36"/>
      <c r="FS310" s="36"/>
      <c r="FT310" s="36"/>
      <c r="FU310" s="36"/>
      <c r="FV310" s="36"/>
      <c r="FW310" s="36"/>
      <c r="FX310" s="36"/>
      <c r="FY310" s="36"/>
      <c r="FZ310" s="36"/>
      <c r="GA310" s="36"/>
      <c r="GB310" s="36"/>
      <c r="GC310" s="36"/>
      <c r="GD310" s="36"/>
      <c r="GE310" s="36"/>
      <c r="GF310" s="36"/>
      <c r="GG310" s="36"/>
      <c r="GH310" s="36"/>
      <c r="GI310" s="36"/>
      <c r="GJ310" s="36"/>
      <c r="GK310" s="36"/>
      <c r="GL310" s="36"/>
      <c r="GM310" s="36"/>
    </row>
    <row r="311" spans="2:195" s="37" customFormat="1" ht="17.100000000000001" customHeight="1" x14ac:dyDescent="0.25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36"/>
      <c r="DQ311" s="36"/>
      <c r="DR311" s="36"/>
      <c r="DS311" s="36"/>
      <c r="DT311" s="36"/>
      <c r="DU311" s="36"/>
      <c r="DV311" s="36"/>
      <c r="DW311" s="36"/>
      <c r="DX311" s="36"/>
      <c r="DY311" s="36"/>
      <c r="DZ311" s="36"/>
      <c r="EA311" s="36"/>
      <c r="EB311" s="36"/>
      <c r="EC311" s="36"/>
      <c r="ED311" s="36"/>
      <c r="EE311" s="36"/>
      <c r="EF311" s="36"/>
      <c r="EG311" s="36"/>
      <c r="EH311" s="36"/>
      <c r="EI311" s="36"/>
      <c r="EJ311" s="36"/>
      <c r="EK311" s="36"/>
      <c r="EL311" s="36"/>
      <c r="EM311" s="36"/>
      <c r="EN311" s="36"/>
      <c r="EO311" s="36"/>
      <c r="EP311" s="36"/>
      <c r="EQ311" s="36"/>
      <c r="ER311" s="36"/>
      <c r="ES311" s="36"/>
      <c r="ET311" s="36"/>
      <c r="EU311" s="36"/>
      <c r="EV311" s="36"/>
      <c r="EW311" s="36"/>
      <c r="EX311" s="36"/>
      <c r="EY311" s="36"/>
      <c r="EZ311" s="36"/>
      <c r="FA311" s="36"/>
      <c r="FB311" s="36"/>
      <c r="FC311" s="36"/>
      <c r="FD311" s="36"/>
      <c r="FE311" s="36"/>
      <c r="FF311" s="36"/>
      <c r="FG311" s="36"/>
      <c r="FH311" s="36"/>
      <c r="FI311" s="36"/>
      <c r="FJ311" s="36"/>
      <c r="FK311" s="36"/>
      <c r="FL311" s="36"/>
      <c r="FM311" s="36"/>
      <c r="FN311" s="36"/>
      <c r="FO311" s="36"/>
      <c r="FP311" s="36"/>
      <c r="FQ311" s="36"/>
      <c r="FR311" s="36"/>
      <c r="FS311" s="36"/>
      <c r="FT311" s="36"/>
      <c r="FU311" s="36"/>
      <c r="FV311" s="36"/>
      <c r="FW311" s="36"/>
      <c r="FX311" s="36"/>
      <c r="FY311" s="36"/>
      <c r="FZ311" s="36"/>
      <c r="GA311" s="36"/>
      <c r="GB311" s="36"/>
      <c r="GC311" s="36"/>
      <c r="GD311" s="36"/>
      <c r="GE311" s="36"/>
      <c r="GF311" s="36"/>
      <c r="GG311" s="36"/>
      <c r="GH311" s="36"/>
      <c r="GI311" s="36"/>
      <c r="GJ311" s="36"/>
      <c r="GK311" s="36"/>
      <c r="GL311" s="36"/>
      <c r="GM311" s="36"/>
    </row>
  </sheetData>
  <sheetProtection password="DED3" sheet="1" objects="1" scenarios="1" selectLockedCells="1"/>
  <sortState ref="AN50:AO64">
    <sortCondition ref="AN50:AN64"/>
  </sortState>
  <mergeCells count="1977">
    <mergeCell ref="BS18:BY18"/>
    <mergeCell ref="CC18:CI18"/>
    <mergeCell ref="CJ18:CM18"/>
    <mergeCell ref="CN18:DD18"/>
    <mergeCell ref="BE20:BN20"/>
    <mergeCell ref="CL22:CN22"/>
    <mergeCell ref="CJ23:CL23"/>
    <mergeCell ref="CE22:CK22"/>
    <mergeCell ref="CM23:CO23"/>
    <mergeCell ref="CP23:CR23"/>
    <mergeCell ref="CO22:DA22"/>
    <mergeCell ref="DB22:DD22"/>
    <mergeCell ref="BE22:BK22"/>
    <mergeCell ref="BL22:BN22"/>
    <mergeCell ref="BF5:CC5"/>
    <mergeCell ref="CU5:DD5"/>
    <mergeCell ref="CE7:DD8"/>
    <mergeCell ref="CE9:DD9"/>
    <mergeCell ref="CE10:DD10"/>
    <mergeCell ref="CE11:DD11"/>
    <mergeCell ref="CE12:DD12"/>
    <mergeCell ref="BE19:DD19"/>
    <mergeCell ref="BE4:BE18"/>
    <mergeCell ref="BF18:BM18"/>
    <mergeCell ref="BP18:BR18"/>
    <mergeCell ref="BN18:BO18"/>
    <mergeCell ref="CA9:CD9"/>
    <mergeCell ref="BX9:BZ9"/>
    <mergeCell ref="CA7:CD8"/>
    <mergeCell ref="BL9:BQ9"/>
    <mergeCell ref="BR9:BW9"/>
    <mergeCell ref="CS23:CZ23"/>
    <mergeCell ref="AU50:AW50"/>
    <mergeCell ref="AR51:AS51"/>
    <mergeCell ref="BE24:BO24"/>
    <mergeCell ref="BP24:BR24"/>
    <mergeCell ref="BS24:CA24"/>
    <mergeCell ref="CB24:CD24"/>
    <mergeCell ref="CE24:CM24"/>
    <mergeCell ref="CN24:CR24"/>
    <mergeCell ref="BO22:CA22"/>
    <mergeCell ref="CB22:CD22"/>
    <mergeCell ref="BE21:CD21"/>
    <mergeCell ref="CE21:DD21"/>
    <mergeCell ref="BF7:BK8"/>
    <mergeCell ref="BF12:BK12"/>
    <mergeCell ref="BE23:BL23"/>
    <mergeCell ref="BM23:CC23"/>
    <mergeCell ref="CD23:CI23"/>
    <mergeCell ref="AY34:AZ34"/>
    <mergeCell ref="BA34:BB34"/>
    <mergeCell ref="AU31:AV31"/>
    <mergeCell ref="AQ24:AR24"/>
    <mergeCell ref="AS24:AT24"/>
    <mergeCell ref="AU24:AV24"/>
    <mergeCell ref="AW24:AX24"/>
    <mergeCell ref="AY24:AZ24"/>
    <mergeCell ref="AW26:AX26"/>
    <mergeCell ref="AY26:AZ26"/>
    <mergeCell ref="BA26:BB26"/>
    <mergeCell ref="AN7:BB8"/>
    <mergeCell ref="CS24:CZ24"/>
    <mergeCell ref="DA24:DD24"/>
    <mergeCell ref="BZ18:CB18"/>
    <mergeCell ref="R45:U45"/>
    <mergeCell ref="BF6:DD6"/>
    <mergeCell ref="BF4:BL4"/>
    <mergeCell ref="AC44:AE44"/>
    <mergeCell ref="AC45:AE45"/>
    <mergeCell ref="AC46:AE46"/>
    <mergeCell ref="BT4:BV4"/>
    <mergeCell ref="BW4:BZ4"/>
    <mergeCell ref="CA4:CF4"/>
    <mergeCell ref="CG4:CH4"/>
    <mergeCell ref="CI4:CO4"/>
    <mergeCell ref="CP4:CS4"/>
    <mergeCell ref="CT4:DD4"/>
    <mergeCell ref="BX12:BZ12"/>
    <mergeCell ref="CA12:CD12"/>
    <mergeCell ref="BX10:BZ10"/>
    <mergeCell ref="CA10:CD10"/>
    <mergeCell ref="BL11:BQ11"/>
    <mergeCell ref="BR11:BW11"/>
    <mergeCell ref="BX11:BZ11"/>
    <mergeCell ref="CA11:CD11"/>
    <mergeCell ref="BL7:BQ8"/>
    <mergeCell ref="BR7:BW8"/>
    <mergeCell ref="BX7:BZ8"/>
    <mergeCell ref="C6:BB6"/>
    <mergeCell ref="C5:Z5"/>
    <mergeCell ref="C4:J4"/>
    <mergeCell ref="BM4:BO4"/>
    <mergeCell ref="BP4:BS4"/>
    <mergeCell ref="BL10:BQ10"/>
    <mergeCell ref="BR10:BW10"/>
    <mergeCell ref="AT13:AZ13"/>
    <mergeCell ref="BE3:DD3"/>
    <mergeCell ref="BF17:BM17"/>
    <mergeCell ref="BF16:BM16"/>
    <mergeCell ref="BF15:BM15"/>
    <mergeCell ref="BF14:BM14"/>
    <mergeCell ref="BF13:DD13"/>
    <mergeCell ref="AJ44:AL44"/>
    <mergeCell ref="AJ45:AL45"/>
    <mergeCell ref="CD5:CE5"/>
    <mergeCell ref="CF5:CP5"/>
    <mergeCell ref="CQ5:CT5"/>
    <mergeCell ref="BF9:BK9"/>
    <mergeCell ref="BF10:BK10"/>
    <mergeCell ref="BF11:BK11"/>
    <mergeCell ref="AF47:AH47"/>
    <mergeCell ref="AF46:AH46"/>
    <mergeCell ref="AF45:AH45"/>
    <mergeCell ref="AF44:AH44"/>
    <mergeCell ref="BN14:BS14"/>
    <mergeCell ref="BT14:BY14"/>
    <mergeCell ref="BZ14:DD14"/>
    <mergeCell ref="BN15:BS15"/>
    <mergeCell ref="BT15:BY15"/>
    <mergeCell ref="BZ15:DD15"/>
    <mergeCell ref="BN16:BS16"/>
    <mergeCell ref="BT16:BY16"/>
    <mergeCell ref="BZ16:DD16"/>
    <mergeCell ref="BN17:BS17"/>
    <mergeCell ref="BT17:BY17"/>
    <mergeCell ref="BZ17:DD17"/>
    <mergeCell ref="BL12:BQ12"/>
    <mergeCell ref="BR12:BW12"/>
    <mergeCell ref="Q13:AA13"/>
    <mergeCell ref="BA13:BB13"/>
    <mergeCell ref="AP13:AS13"/>
    <mergeCell ref="AB13:AE13"/>
    <mergeCell ref="M13:P13"/>
    <mergeCell ref="O7:T8"/>
    <mergeCell ref="U7:W8"/>
    <mergeCell ref="X7:AA8"/>
    <mergeCell ref="AK7:AM8"/>
    <mergeCell ref="AB7:AD8"/>
    <mergeCell ref="AB9:AD9"/>
    <mergeCell ref="O11:T11"/>
    <mergeCell ref="AW78:AX78"/>
    <mergeCell ref="AY67:AZ67"/>
    <mergeCell ref="AY68:AZ68"/>
    <mergeCell ref="AY69:AZ69"/>
    <mergeCell ref="AY70:AZ70"/>
    <mergeCell ref="AY71:AZ71"/>
    <mergeCell ref="AY72:AZ72"/>
    <mergeCell ref="AY73:AZ73"/>
    <mergeCell ref="AY74:AZ74"/>
    <mergeCell ref="AY75:AZ75"/>
    <mergeCell ref="AY76:AZ76"/>
    <mergeCell ref="AY77:AZ77"/>
    <mergeCell ref="AY78:AZ78"/>
    <mergeCell ref="AO77:AP77"/>
    <mergeCell ref="AQ77:AR77"/>
    <mergeCell ref="AS77:AT77"/>
    <mergeCell ref="AU77:AV77"/>
    <mergeCell ref="AW77:AX77"/>
    <mergeCell ref="AS74:AT74"/>
    <mergeCell ref="AW74:AX74"/>
    <mergeCell ref="AW72:AX72"/>
    <mergeCell ref="AU69:AV69"/>
    <mergeCell ref="AW70:AX70"/>
    <mergeCell ref="AW71:AX71"/>
    <mergeCell ref="AU74:AV74"/>
    <mergeCell ref="AO72:AP72"/>
    <mergeCell ref="AQ72:AR72"/>
    <mergeCell ref="AS72:AT72"/>
    <mergeCell ref="AU72:AV72"/>
    <mergeCell ref="AE73:AF73"/>
    <mergeCell ref="AG73:AH73"/>
    <mergeCell ref="AI73:AJ73"/>
    <mergeCell ref="AK73:AL73"/>
    <mergeCell ref="AE74:AF74"/>
    <mergeCell ref="AG74:AH74"/>
    <mergeCell ref="AI74:AJ74"/>
    <mergeCell ref="AO73:AP73"/>
    <mergeCell ref="AQ73:AR73"/>
    <mergeCell ref="AS73:AT73"/>
    <mergeCell ref="AU73:AV73"/>
    <mergeCell ref="AK70:AL70"/>
    <mergeCell ref="AM70:AN70"/>
    <mergeCell ref="AO70:AP70"/>
    <mergeCell ref="AQ70:AR70"/>
    <mergeCell ref="AS70:AT70"/>
    <mergeCell ref="AU70:AV70"/>
    <mergeCell ref="AM71:AN71"/>
    <mergeCell ref="AO71:AP71"/>
    <mergeCell ref="AQ71:AR71"/>
    <mergeCell ref="AS71:AT71"/>
    <mergeCell ref="AI70:AJ70"/>
    <mergeCell ref="B37:BB38"/>
    <mergeCell ref="B4:B18"/>
    <mergeCell ref="C18:K18"/>
    <mergeCell ref="C17:K17"/>
    <mergeCell ref="C16:K16"/>
    <mergeCell ref="C15:K15"/>
    <mergeCell ref="C14:BB14"/>
    <mergeCell ref="C13:L13"/>
    <mergeCell ref="C12:H12"/>
    <mergeCell ref="C11:H11"/>
    <mergeCell ref="C10:H10"/>
    <mergeCell ref="C9:H9"/>
    <mergeCell ref="C7:H8"/>
    <mergeCell ref="AE77:AF77"/>
    <mergeCell ref="AG77:AH77"/>
    <mergeCell ref="AI77:AJ77"/>
    <mergeCell ref="AK77:AL77"/>
    <mergeCell ref="AM77:AN77"/>
    <mergeCell ref="AM73:AN73"/>
    <mergeCell ref="AE70:AF70"/>
    <mergeCell ref="AG70:AH70"/>
    <mergeCell ref="AA73:AB73"/>
    <mergeCell ref="AM72:AN72"/>
    <mergeCell ref="AM75:AN75"/>
    <mergeCell ref="AI76:AJ76"/>
    <mergeCell ref="Y75:Z75"/>
    <mergeCell ref="AA75:AB75"/>
    <mergeCell ref="AC75:AD75"/>
    <mergeCell ref="AE75:AF75"/>
    <mergeCell ref="AG75:AH75"/>
    <mergeCell ref="M74:N74"/>
    <mergeCell ref="O74:P74"/>
    <mergeCell ref="AE78:AF78"/>
    <mergeCell ref="AG78:AH78"/>
    <mergeCell ref="AI78:AJ78"/>
    <mergeCell ref="AK78:AL78"/>
    <mergeCell ref="AM78:AN78"/>
    <mergeCell ref="AO76:AP76"/>
    <mergeCell ref="AQ76:AR76"/>
    <mergeCell ref="AS76:AT76"/>
    <mergeCell ref="AU76:AV76"/>
    <mergeCell ref="AO74:AP74"/>
    <mergeCell ref="AQ74:AR74"/>
    <mergeCell ref="AO78:AP78"/>
    <mergeCell ref="AQ78:AR78"/>
    <mergeCell ref="AS78:AT78"/>
    <mergeCell ref="AU78:AV78"/>
    <mergeCell ref="AW76:AX76"/>
    <mergeCell ref="AE72:AF72"/>
    <mergeCell ref="AG72:AH72"/>
    <mergeCell ref="AW73:AX73"/>
    <mergeCell ref="AK74:AL74"/>
    <mergeCell ref="AM74:AN74"/>
    <mergeCell ref="AI75:AJ75"/>
    <mergeCell ref="AK75:AL75"/>
    <mergeCell ref="AO75:AP75"/>
    <mergeCell ref="AQ75:AR75"/>
    <mergeCell ref="AS75:AT75"/>
    <mergeCell ref="AU75:AV75"/>
    <mergeCell ref="AW75:AX75"/>
    <mergeCell ref="AK76:AL76"/>
    <mergeCell ref="AM76:AN76"/>
    <mergeCell ref="AI72:AJ72"/>
    <mergeCell ref="AK72:AL72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S73:T73"/>
    <mergeCell ref="U73:V73"/>
    <mergeCell ref="C72:D72"/>
    <mergeCell ref="E72:F72"/>
    <mergeCell ref="G72:H72"/>
    <mergeCell ref="I72:J72"/>
    <mergeCell ref="K72:L72"/>
    <mergeCell ref="M72:N72"/>
    <mergeCell ref="E75:F75"/>
    <mergeCell ref="G75:H75"/>
    <mergeCell ref="I75:J75"/>
    <mergeCell ref="K75:L75"/>
    <mergeCell ref="M75:N75"/>
    <mergeCell ref="AE76:AF76"/>
    <mergeCell ref="AG76:AH76"/>
    <mergeCell ref="E78:F78"/>
    <mergeCell ref="G78:H78"/>
    <mergeCell ref="I78:J78"/>
    <mergeCell ref="K78:L78"/>
    <mergeCell ref="M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C78:AD78"/>
    <mergeCell ref="E73:F73"/>
    <mergeCell ref="G73:H73"/>
    <mergeCell ref="I73:J73"/>
    <mergeCell ref="K73:L73"/>
    <mergeCell ref="M73:N73"/>
    <mergeCell ref="O73:P73"/>
    <mergeCell ref="Q73:R73"/>
    <mergeCell ref="E77:F77"/>
    <mergeCell ref="G77:H77"/>
    <mergeCell ref="I77:J77"/>
    <mergeCell ref="K77:L77"/>
    <mergeCell ref="E74:F74"/>
    <mergeCell ref="G74:H74"/>
    <mergeCell ref="I74:J74"/>
    <mergeCell ref="K74:L74"/>
    <mergeCell ref="M78:N78"/>
    <mergeCell ref="AW68:AX68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W69:AX69"/>
    <mergeCell ref="AO69:AP69"/>
    <mergeCell ref="AN122:AO122"/>
    <mergeCell ref="E70:F70"/>
    <mergeCell ref="AR125:AS125"/>
    <mergeCell ref="AT125:AU125"/>
    <mergeCell ref="AV125:AW125"/>
    <mergeCell ref="AX125:AY125"/>
    <mergeCell ref="AO67:AP67"/>
    <mergeCell ref="AQ67:AR67"/>
    <mergeCell ref="AS67:AT67"/>
    <mergeCell ref="AU67:AV67"/>
    <mergeCell ref="AW67:AX67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W67:X67"/>
    <mergeCell ref="AU71:AV71"/>
    <mergeCell ref="AL123:AM123"/>
    <mergeCell ref="N125:O125"/>
    <mergeCell ref="P125:Q125"/>
    <mergeCell ref="R125:S125"/>
    <mergeCell ref="T125:U125"/>
    <mergeCell ref="AM67:AN67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J127:AK127"/>
    <mergeCell ref="AL127:AM127"/>
    <mergeCell ref="AN127:AO127"/>
    <mergeCell ref="AP127:AQ127"/>
    <mergeCell ref="AR127:AS127"/>
    <mergeCell ref="AT127:AU127"/>
    <mergeCell ref="AV127:AW127"/>
    <mergeCell ref="AX127:AY127"/>
    <mergeCell ref="AN123:AO123"/>
    <mergeCell ref="AP123:AQ123"/>
    <mergeCell ref="AR123:AS123"/>
    <mergeCell ref="AT123:AU123"/>
    <mergeCell ref="AV123:AW123"/>
    <mergeCell ref="AX123:AY123"/>
    <mergeCell ref="AD124:AE124"/>
    <mergeCell ref="AF124:AG124"/>
    <mergeCell ref="AQ69:AR69"/>
    <mergeCell ref="AH124:AI124"/>
    <mergeCell ref="AP125:AQ125"/>
    <mergeCell ref="AZ126:BB126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B127:AC127"/>
    <mergeCell ref="AD127:AE127"/>
    <mergeCell ref="AF127:AG127"/>
    <mergeCell ref="AH127:AI127"/>
    <mergeCell ref="AN125:AO125"/>
    <mergeCell ref="AP124:AQ124"/>
    <mergeCell ref="AR124:AS124"/>
    <mergeCell ref="AT124:AU124"/>
    <mergeCell ref="AV124:AW124"/>
    <mergeCell ref="AX124:AY124"/>
    <mergeCell ref="AZ124:BB124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AZ127:BB127"/>
    <mergeCell ref="AL126:AM126"/>
    <mergeCell ref="AN126:AO126"/>
    <mergeCell ref="AP126:AQ126"/>
    <mergeCell ref="AR126:AS126"/>
    <mergeCell ref="AT126:AU126"/>
    <mergeCell ref="AV126:AW126"/>
    <mergeCell ref="AX126:AY126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AB124:AC124"/>
    <mergeCell ref="D125:E125"/>
    <mergeCell ref="F125:G125"/>
    <mergeCell ref="H125:I125"/>
    <mergeCell ref="J125:K125"/>
    <mergeCell ref="L125:M125"/>
    <mergeCell ref="N122:O122"/>
    <mergeCell ref="P122:Q122"/>
    <mergeCell ref="R122:S122"/>
    <mergeCell ref="T122:U122"/>
    <mergeCell ref="AJ124:AK124"/>
    <mergeCell ref="AL124:AM124"/>
    <mergeCell ref="AN124:AO124"/>
    <mergeCell ref="AP122:AQ122"/>
    <mergeCell ref="AR122:AS122"/>
    <mergeCell ref="AT122:AU122"/>
    <mergeCell ref="AV122:AW122"/>
    <mergeCell ref="AX122:AY122"/>
    <mergeCell ref="AZ123:BB123"/>
    <mergeCell ref="AZ125:BB125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D124:E124"/>
    <mergeCell ref="AZ122:BB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D122:E122"/>
    <mergeCell ref="F122:G122"/>
    <mergeCell ref="H122:I122"/>
    <mergeCell ref="J122:K122"/>
    <mergeCell ref="L122:M122"/>
    <mergeCell ref="R119:S119"/>
    <mergeCell ref="T119:U119"/>
    <mergeCell ref="AJ121:AK121"/>
    <mergeCell ref="AL121:AM121"/>
    <mergeCell ref="AN121:AO121"/>
    <mergeCell ref="AP121:AQ121"/>
    <mergeCell ref="AR121:AS121"/>
    <mergeCell ref="AT121:AU121"/>
    <mergeCell ref="AV121:AW121"/>
    <mergeCell ref="AX121:AY121"/>
    <mergeCell ref="AZ121:BB121"/>
    <mergeCell ref="AL120:AM120"/>
    <mergeCell ref="AN120:AO120"/>
    <mergeCell ref="AP120:AQ120"/>
    <mergeCell ref="AR120:AS120"/>
    <mergeCell ref="AT120:AU120"/>
    <mergeCell ref="AV120:AW120"/>
    <mergeCell ref="AX120:AY120"/>
    <mergeCell ref="AZ120:BB120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V120:W120"/>
    <mergeCell ref="X120:Y120"/>
    <mergeCell ref="Z120:AA120"/>
    <mergeCell ref="AB120:AC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D119:E119"/>
    <mergeCell ref="F119:G119"/>
    <mergeCell ref="H119:I119"/>
    <mergeCell ref="J119:K119"/>
    <mergeCell ref="L119:M119"/>
    <mergeCell ref="N119:O119"/>
    <mergeCell ref="P119:Q119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AD120:AE120"/>
    <mergeCell ref="AF120:AG120"/>
    <mergeCell ref="AH120:AI120"/>
    <mergeCell ref="AJ120:AK120"/>
    <mergeCell ref="AP118:AQ118"/>
    <mergeCell ref="AR118:AS118"/>
    <mergeCell ref="AT118:AU118"/>
    <mergeCell ref="AV118:AW118"/>
    <mergeCell ref="AX118:AY118"/>
    <mergeCell ref="AZ118:BB118"/>
    <mergeCell ref="AL117:AM117"/>
    <mergeCell ref="AN117:AO117"/>
    <mergeCell ref="AP117:AQ117"/>
    <mergeCell ref="AR117:AS117"/>
    <mergeCell ref="AT117:AU117"/>
    <mergeCell ref="AV117:AW117"/>
    <mergeCell ref="AX117:AY117"/>
    <mergeCell ref="AZ117:BB117"/>
    <mergeCell ref="AP119:AQ119"/>
    <mergeCell ref="AR119:AS119"/>
    <mergeCell ref="AT119:AU119"/>
    <mergeCell ref="AV119:AW119"/>
    <mergeCell ref="AX119:AY119"/>
    <mergeCell ref="AZ119:BB119"/>
    <mergeCell ref="AN119:AO119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N116:AO116"/>
    <mergeCell ref="AJ118:AK118"/>
    <mergeCell ref="AL118:AM118"/>
    <mergeCell ref="AN118:AO118"/>
    <mergeCell ref="AZ116:BB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X115:AY115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AF116:AG116"/>
    <mergeCell ref="AH116:AI116"/>
    <mergeCell ref="AJ116:AK116"/>
    <mergeCell ref="AL116:AM116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P116:AQ116"/>
    <mergeCell ref="AR116:AS116"/>
    <mergeCell ref="AT116:AU116"/>
    <mergeCell ref="AV116:AW116"/>
    <mergeCell ref="AX116:AY116"/>
    <mergeCell ref="AL115:AM115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AJ113:AK113"/>
    <mergeCell ref="AL113:AM113"/>
    <mergeCell ref="AN113:AO113"/>
    <mergeCell ref="AP113:AQ113"/>
    <mergeCell ref="AR113:AS113"/>
    <mergeCell ref="AT113:AU113"/>
    <mergeCell ref="AV113:AW113"/>
    <mergeCell ref="AN115:AO115"/>
    <mergeCell ref="AP115:AQ115"/>
    <mergeCell ref="AR115:AS115"/>
    <mergeCell ref="AT115:AU115"/>
    <mergeCell ref="AV115:AW115"/>
    <mergeCell ref="AX113:AY113"/>
    <mergeCell ref="AZ113:BB113"/>
    <mergeCell ref="AL112:AM112"/>
    <mergeCell ref="AN112:AO112"/>
    <mergeCell ref="AP112:AQ112"/>
    <mergeCell ref="AR112:AS112"/>
    <mergeCell ref="AT112:AU112"/>
    <mergeCell ref="AV112:AW112"/>
    <mergeCell ref="AX112:AY112"/>
    <mergeCell ref="AZ112:BB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AX111:AY111"/>
    <mergeCell ref="AZ111:BB111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AB112:AC112"/>
    <mergeCell ref="AD112:AE112"/>
    <mergeCell ref="AF112:AG112"/>
    <mergeCell ref="AH112:AI112"/>
    <mergeCell ref="AJ112:AK112"/>
    <mergeCell ref="V111:W111"/>
    <mergeCell ref="X111:Y111"/>
    <mergeCell ref="Z111:AA111"/>
    <mergeCell ref="AB111:AC111"/>
    <mergeCell ref="AD111:AE111"/>
    <mergeCell ref="AF111:AG111"/>
    <mergeCell ref="AH111:AI111"/>
    <mergeCell ref="AJ111:AK111"/>
    <mergeCell ref="AL111:AM111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AJ110:AK110"/>
    <mergeCell ref="AL110:AM110"/>
    <mergeCell ref="AN110:AO110"/>
    <mergeCell ref="AP110:AQ110"/>
    <mergeCell ref="AR110:AS110"/>
    <mergeCell ref="AT110:AU110"/>
    <mergeCell ref="AV110:AW110"/>
    <mergeCell ref="AN111:AO111"/>
    <mergeCell ref="AP111:AQ111"/>
    <mergeCell ref="AR111:AS111"/>
    <mergeCell ref="AT111:AU111"/>
    <mergeCell ref="AV111:AW111"/>
    <mergeCell ref="AX110:AY110"/>
    <mergeCell ref="AZ110:BB110"/>
    <mergeCell ref="AL109:AM109"/>
    <mergeCell ref="AN109:AO109"/>
    <mergeCell ref="AP109:AQ109"/>
    <mergeCell ref="AR109:AS109"/>
    <mergeCell ref="AT109:AU109"/>
    <mergeCell ref="AV109:AW109"/>
    <mergeCell ref="AX109:AY109"/>
    <mergeCell ref="AZ109:BB109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X108:AY108"/>
    <mergeCell ref="AZ108:BB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V108:W108"/>
    <mergeCell ref="X108:Y108"/>
    <mergeCell ref="Z108:AA108"/>
    <mergeCell ref="AB108:AC108"/>
    <mergeCell ref="AD108:AE108"/>
    <mergeCell ref="AF108:AG108"/>
    <mergeCell ref="AH108:AI108"/>
    <mergeCell ref="AJ108:AK108"/>
    <mergeCell ref="AL108:AM108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AJ107:AK107"/>
    <mergeCell ref="AL107:AM107"/>
    <mergeCell ref="AN107:AO107"/>
    <mergeCell ref="AP107:AQ107"/>
    <mergeCell ref="AR107:AS107"/>
    <mergeCell ref="AT107:AU107"/>
    <mergeCell ref="AV107:AW107"/>
    <mergeCell ref="AN108:AO108"/>
    <mergeCell ref="AP108:AQ108"/>
    <mergeCell ref="AR108:AS108"/>
    <mergeCell ref="AT108:AU108"/>
    <mergeCell ref="AV108:AW108"/>
    <mergeCell ref="AX107:AY107"/>
    <mergeCell ref="AZ107:BB107"/>
    <mergeCell ref="AL106:AM106"/>
    <mergeCell ref="AN106:AO106"/>
    <mergeCell ref="AP106:AQ106"/>
    <mergeCell ref="AR106:AS106"/>
    <mergeCell ref="AT106:AU106"/>
    <mergeCell ref="AV106:AW106"/>
    <mergeCell ref="AX106:AY106"/>
    <mergeCell ref="AZ106:BB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Z105:BB105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4:AM104"/>
    <mergeCell ref="AN104:AO104"/>
    <mergeCell ref="AP104:AQ104"/>
    <mergeCell ref="AR104:AS104"/>
    <mergeCell ref="AT104:AU104"/>
    <mergeCell ref="AV104:AW104"/>
    <mergeCell ref="AX104:AY104"/>
    <mergeCell ref="AZ104:BB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R105:AS105"/>
    <mergeCell ref="AT105:AU105"/>
    <mergeCell ref="AV105:AW105"/>
    <mergeCell ref="AX105:AY105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AB104:AC104"/>
    <mergeCell ref="AD104:AE104"/>
    <mergeCell ref="AF104:AG104"/>
    <mergeCell ref="AH104:AI104"/>
    <mergeCell ref="AJ104:AK104"/>
    <mergeCell ref="AZ102:BB102"/>
    <mergeCell ref="D103:E103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N103:AO103"/>
    <mergeCell ref="AP103:AQ103"/>
    <mergeCell ref="AR103:AS103"/>
    <mergeCell ref="AT103:AU103"/>
    <mergeCell ref="AV103:AW103"/>
    <mergeCell ref="AX103:AY103"/>
    <mergeCell ref="AZ103:BB103"/>
    <mergeCell ref="AT101:AU101"/>
    <mergeCell ref="AV101:AW101"/>
    <mergeCell ref="AX101:AY101"/>
    <mergeCell ref="D102:E102"/>
    <mergeCell ref="F102:G102"/>
    <mergeCell ref="H102:I102"/>
    <mergeCell ref="J102:K102"/>
    <mergeCell ref="L102:M102"/>
    <mergeCell ref="N102:O102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N102:AO102"/>
    <mergeCell ref="AP102:AQ102"/>
    <mergeCell ref="AR102:AS102"/>
    <mergeCell ref="AT102:AU102"/>
    <mergeCell ref="AV102:AW102"/>
    <mergeCell ref="AX102:AY102"/>
    <mergeCell ref="AV99:AW99"/>
    <mergeCell ref="AZ97:BB97"/>
    <mergeCell ref="AZ98:BB98"/>
    <mergeCell ref="AZ99:BB99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R101:AS101"/>
    <mergeCell ref="AX99:AY99"/>
    <mergeCell ref="AV97:AW97"/>
    <mergeCell ref="AX97:AY97"/>
    <mergeCell ref="F98:G98"/>
    <mergeCell ref="H98:I98"/>
    <mergeCell ref="J98:K98"/>
    <mergeCell ref="L98:M98"/>
    <mergeCell ref="AV98:AW98"/>
    <mergeCell ref="AZ88:BB88"/>
    <mergeCell ref="AZ89:BB89"/>
    <mergeCell ref="AZ90:BB90"/>
    <mergeCell ref="AZ91:BB91"/>
    <mergeCell ref="AZ92:BB92"/>
    <mergeCell ref="AZ93:BB93"/>
    <mergeCell ref="AZ94:BB94"/>
    <mergeCell ref="AZ95:BB95"/>
    <mergeCell ref="AZ96:BB96"/>
    <mergeCell ref="AX98:AY98"/>
    <mergeCell ref="F99:G99"/>
    <mergeCell ref="H99:I99"/>
    <mergeCell ref="J99:K99"/>
    <mergeCell ref="L99:M99"/>
    <mergeCell ref="N99:O99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N99:AO99"/>
    <mergeCell ref="AP99:AQ99"/>
    <mergeCell ref="AR99:AS99"/>
    <mergeCell ref="AT99:AU99"/>
    <mergeCell ref="AP97:AQ97"/>
    <mergeCell ref="AR97:AS97"/>
    <mergeCell ref="AT97:AU97"/>
    <mergeCell ref="L97:M97"/>
    <mergeCell ref="N97:O97"/>
    <mergeCell ref="P97:Q97"/>
    <mergeCell ref="R97:S97"/>
    <mergeCell ref="T97:U97"/>
    <mergeCell ref="V97:W97"/>
    <mergeCell ref="X97:Y97"/>
    <mergeCell ref="Z97:AA97"/>
    <mergeCell ref="AB97:AC97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P98:AQ98"/>
    <mergeCell ref="AR98:AS98"/>
    <mergeCell ref="AT98:AU98"/>
    <mergeCell ref="N98:O98"/>
    <mergeCell ref="AD97:AE97"/>
    <mergeCell ref="AF97:AG97"/>
    <mergeCell ref="AH97:AI97"/>
    <mergeCell ref="AX95:AY95"/>
    <mergeCell ref="F96:G96"/>
    <mergeCell ref="H96:I96"/>
    <mergeCell ref="J96:K96"/>
    <mergeCell ref="L96:M96"/>
    <mergeCell ref="N96:O96"/>
    <mergeCell ref="P96:Q96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AJ96:AK96"/>
    <mergeCell ref="AL96:AM96"/>
    <mergeCell ref="AN96:AO96"/>
    <mergeCell ref="AP96:AQ96"/>
    <mergeCell ref="AR96:AS96"/>
    <mergeCell ref="AT96:AU96"/>
    <mergeCell ref="AV96:AW96"/>
    <mergeCell ref="AX96:AY96"/>
    <mergeCell ref="AB95:AC95"/>
    <mergeCell ref="AD95:AE95"/>
    <mergeCell ref="AF95:AG95"/>
    <mergeCell ref="AH95:AI95"/>
    <mergeCell ref="AJ95:AK95"/>
    <mergeCell ref="AL95:AM95"/>
    <mergeCell ref="AN95:AO95"/>
    <mergeCell ref="AP95:AQ95"/>
    <mergeCell ref="AR95:AS95"/>
    <mergeCell ref="AT95:AU95"/>
    <mergeCell ref="AV95:AW95"/>
    <mergeCell ref="AD94:AE94"/>
    <mergeCell ref="AF94:AG94"/>
    <mergeCell ref="AH94:AI94"/>
    <mergeCell ref="AJ94:AK94"/>
    <mergeCell ref="AL94:AM94"/>
    <mergeCell ref="AN94:AO94"/>
    <mergeCell ref="AP94:AQ94"/>
    <mergeCell ref="AR94:AS94"/>
    <mergeCell ref="AT94:AU94"/>
    <mergeCell ref="L94:M94"/>
    <mergeCell ref="N94:O94"/>
    <mergeCell ref="P94:Q94"/>
    <mergeCell ref="R94:S94"/>
    <mergeCell ref="T94:U94"/>
    <mergeCell ref="V94:W94"/>
    <mergeCell ref="X94:Y94"/>
    <mergeCell ref="Z94:AA94"/>
    <mergeCell ref="AB94:AC94"/>
    <mergeCell ref="AV94:AW94"/>
    <mergeCell ref="AX92:AY92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D92:AE92"/>
    <mergeCell ref="AX94:AY94"/>
    <mergeCell ref="AX90:AY90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N91:AO91"/>
    <mergeCell ref="AP91:AQ91"/>
    <mergeCell ref="AR91:AS91"/>
    <mergeCell ref="AT91:AU91"/>
    <mergeCell ref="AV93:AW93"/>
    <mergeCell ref="AX93:AY93"/>
    <mergeCell ref="AV91:AW91"/>
    <mergeCell ref="AX91:AY91"/>
    <mergeCell ref="AN92:AO92"/>
    <mergeCell ref="AP92:AQ92"/>
    <mergeCell ref="AR92:AS92"/>
    <mergeCell ref="AT92:AU92"/>
    <mergeCell ref="AV92:AW92"/>
    <mergeCell ref="AR93:AS93"/>
    <mergeCell ref="AT93:AU93"/>
    <mergeCell ref="T92:U92"/>
    <mergeCell ref="V92:W92"/>
    <mergeCell ref="X92:Y92"/>
    <mergeCell ref="Z92:AA92"/>
    <mergeCell ref="AB92:AC92"/>
    <mergeCell ref="AX88:AY88"/>
    <mergeCell ref="F89:G89"/>
    <mergeCell ref="H89:I89"/>
    <mergeCell ref="J89:K89"/>
    <mergeCell ref="L89:M89"/>
    <mergeCell ref="N89:O89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T89:AU89"/>
    <mergeCell ref="AV89:AW89"/>
    <mergeCell ref="AX89:AY89"/>
    <mergeCell ref="AR89:AS89"/>
    <mergeCell ref="AR88:AS88"/>
    <mergeCell ref="AT88:AU88"/>
    <mergeCell ref="AV88:AW88"/>
    <mergeCell ref="T90:U90"/>
    <mergeCell ref="V90:W90"/>
    <mergeCell ref="X90:Y90"/>
    <mergeCell ref="AR90:AS90"/>
    <mergeCell ref="AT90:AU90"/>
    <mergeCell ref="AV90:AW90"/>
    <mergeCell ref="AF87:AG87"/>
    <mergeCell ref="AH87:AI87"/>
    <mergeCell ref="AJ87:AK87"/>
    <mergeCell ref="AL87:AM87"/>
    <mergeCell ref="AN87:AO87"/>
    <mergeCell ref="AP87:AQ87"/>
    <mergeCell ref="AV87:AW87"/>
    <mergeCell ref="L87:M87"/>
    <mergeCell ref="N87:O87"/>
    <mergeCell ref="AR87:AS87"/>
    <mergeCell ref="J87:K87"/>
    <mergeCell ref="AH90:AI90"/>
    <mergeCell ref="AJ90:AK90"/>
    <mergeCell ref="AL90:AM90"/>
    <mergeCell ref="AN90:AO90"/>
    <mergeCell ref="AP90:AQ90"/>
    <mergeCell ref="P90:Q90"/>
    <mergeCell ref="D97:E97"/>
    <mergeCell ref="D98:E98"/>
    <mergeCell ref="D99:E99"/>
    <mergeCell ref="F88:G88"/>
    <mergeCell ref="H88:I88"/>
    <mergeCell ref="J88:K88"/>
    <mergeCell ref="F94:G94"/>
    <mergeCell ref="H94:I94"/>
    <mergeCell ref="J94:K94"/>
    <mergeCell ref="F97:G97"/>
    <mergeCell ref="H97:I97"/>
    <mergeCell ref="J97:K97"/>
    <mergeCell ref="AJ97:AK97"/>
    <mergeCell ref="AL97:AM97"/>
    <mergeCell ref="AN97:AO97"/>
    <mergeCell ref="V87:W87"/>
    <mergeCell ref="X87:Y87"/>
    <mergeCell ref="Z87:AA87"/>
    <mergeCell ref="F91:G91"/>
    <mergeCell ref="H91:I91"/>
    <mergeCell ref="J91:K91"/>
    <mergeCell ref="L91:M91"/>
    <mergeCell ref="F92:G92"/>
    <mergeCell ref="H92:I92"/>
    <mergeCell ref="J92:K92"/>
    <mergeCell ref="L92:M92"/>
    <mergeCell ref="N92:O92"/>
    <mergeCell ref="P92:Q92"/>
    <mergeCell ref="R92:S92"/>
    <mergeCell ref="AF92:AG92"/>
    <mergeCell ref="AH92:AI92"/>
    <mergeCell ref="AJ92:AK92"/>
    <mergeCell ref="O78:P78"/>
    <mergeCell ref="Q78:R78"/>
    <mergeCell ref="S78:T78"/>
    <mergeCell ref="U78:V78"/>
    <mergeCell ref="W78:X78"/>
    <mergeCell ref="P87:Q87"/>
    <mergeCell ref="R87:S87"/>
    <mergeCell ref="T87:U87"/>
    <mergeCell ref="D94:E94"/>
    <mergeCell ref="D95:E95"/>
    <mergeCell ref="D96:E96"/>
    <mergeCell ref="AP88:AQ88"/>
    <mergeCell ref="AL92:AM92"/>
    <mergeCell ref="N91:O91"/>
    <mergeCell ref="P91:Q91"/>
    <mergeCell ref="F95:G95"/>
    <mergeCell ref="H95:I95"/>
    <mergeCell ref="J95:K95"/>
    <mergeCell ref="L95:M95"/>
    <mergeCell ref="N95:O95"/>
    <mergeCell ref="P95:Q95"/>
    <mergeCell ref="R95:S95"/>
    <mergeCell ref="T95:U95"/>
    <mergeCell ref="V95:W95"/>
    <mergeCell ref="X95:Y95"/>
    <mergeCell ref="Z95:AA95"/>
    <mergeCell ref="F90:G90"/>
    <mergeCell ref="H90:I90"/>
    <mergeCell ref="J90:K90"/>
    <mergeCell ref="L90:M90"/>
    <mergeCell ref="N90:O90"/>
    <mergeCell ref="R90:S90"/>
    <mergeCell ref="AX87:AY87"/>
    <mergeCell ref="D88:E88"/>
    <mergeCell ref="D89:E89"/>
    <mergeCell ref="D90:E90"/>
    <mergeCell ref="D91:E91"/>
    <mergeCell ref="D92:E92"/>
    <mergeCell ref="D93:E93"/>
    <mergeCell ref="L88:M88"/>
    <mergeCell ref="N88:O88"/>
    <mergeCell ref="P88:Q88"/>
    <mergeCell ref="R88:S88"/>
    <mergeCell ref="T88:U88"/>
    <mergeCell ref="V88:W88"/>
    <mergeCell ref="X88:Y88"/>
    <mergeCell ref="Z88:AA88"/>
    <mergeCell ref="AB88:AC88"/>
    <mergeCell ref="AD88:AE88"/>
    <mergeCell ref="AF88:AG88"/>
    <mergeCell ref="AH88:AI88"/>
    <mergeCell ref="AJ88:AK88"/>
    <mergeCell ref="AL88:AM88"/>
    <mergeCell ref="AN88:AO88"/>
    <mergeCell ref="AB87:AC87"/>
    <mergeCell ref="AD87:AE87"/>
    <mergeCell ref="R91:S91"/>
    <mergeCell ref="AT87:AU87"/>
    <mergeCell ref="AN89:AO89"/>
    <mergeCell ref="AP89:AQ89"/>
    <mergeCell ref="Z90:AA90"/>
    <mergeCell ref="AB90:AC90"/>
    <mergeCell ref="AD90:AE90"/>
    <mergeCell ref="AF90:AG90"/>
    <mergeCell ref="B21:R22"/>
    <mergeCell ref="AZ21:BB21"/>
    <mergeCell ref="AI36:AJ36"/>
    <mergeCell ref="AK36:AL36"/>
    <mergeCell ref="AM36:AN36"/>
    <mergeCell ref="AO36:AP36"/>
    <mergeCell ref="D87:E87"/>
    <mergeCell ref="F87:G87"/>
    <mergeCell ref="H87:I87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C71:D71"/>
    <mergeCell ref="C70:D70"/>
    <mergeCell ref="C73:D73"/>
    <mergeCell ref="C75:D75"/>
    <mergeCell ref="C78:D78"/>
    <mergeCell ref="C74:D74"/>
    <mergeCell ref="C77:D77"/>
    <mergeCell ref="Y78:Z78"/>
    <mergeCell ref="AA78:AB78"/>
    <mergeCell ref="K4:M4"/>
    <mergeCell ref="N4:Q4"/>
    <mergeCell ref="U4:X4"/>
    <mergeCell ref="AE4:AF4"/>
    <mergeCell ref="Y4:AD4"/>
    <mergeCell ref="AG4:AM4"/>
    <mergeCell ref="AN4:AQ4"/>
    <mergeCell ref="E71:F71"/>
    <mergeCell ref="G71:H71"/>
    <mergeCell ref="O72:P72"/>
    <mergeCell ref="Q72:R72"/>
    <mergeCell ref="AC67:AD67"/>
    <mergeCell ref="AE67:AF67"/>
    <mergeCell ref="AG67:AH67"/>
    <mergeCell ref="AI67:AJ67"/>
    <mergeCell ref="AK67:AL67"/>
    <mergeCell ref="AO68:AP68"/>
    <mergeCell ref="AQ68:AR68"/>
    <mergeCell ref="G70:H70"/>
    <mergeCell ref="I70:J70"/>
    <mergeCell ref="K70:L70"/>
    <mergeCell ref="M70:N70"/>
    <mergeCell ref="AQ34:AR34"/>
    <mergeCell ref="AK22:AM22"/>
    <mergeCell ref="AN22:AP22"/>
    <mergeCell ref="AR4:BB4"/>
    <mergeCell ref="AQ36:AR36"/>
    <mergeCell ref="AS36:AT36"/>
    <mergeCell ref="AU36:AV36"/>
    <mergeCell ref="AW36:AX36"/>
    <mergeCell ref="AY36:AZ36"/>
    <mergeCell ref="AW34:AX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BA36:BB36"/>
    <mergeCell ref="AY35:AZ35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O33:AP33"/>
    <mergeCell ref="AQ33:AR33"/>
    <mergeCell ref="AS31:AT31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BA35:BB35"/>
    <mergeCell ref="AW33:AX33"/>
    <mergeCell ref="AY33:AZ33"/>
    <mergeCell ref="BA33:BB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U33:AV33"/>
    <mergeCell ref="BA31:BB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AW31:AX31"/>
    <mergeCell ref="AY31:AZ31"/>
    <mergeCell ref="AS33:AT33"/>
    <mergeCell ref="I33:J33"/>
    <mergeCell ref="I31:J31"/>
    <mergeCell ref="K33:L33"/>
    <mergeCell ref="M33:N33"/>
    <mergeCell ref="BA29:BB29"/>
    <mergeCell ref="I28:J28"/>
    <mergeCell ref="K28:L28"/>
    <mergeCell ref="M28:N28"/>
    <mergeCell ref="O28:P28"/>
    <mergeCell ref="Q28:R28"/>
    <mergeCell ref="S28:T28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C30:AD30"/>
    <mergeCell ref="AE30:AF30"/>
    <mergeCell ref="AM28:AN28"/>
    <mergeCell ref="AO28:AP28"/>
    <mergeCell ref="I30:J30"/>
    <mergeCell ref="K30:L30"/>
    <mergeCell ref="M30:N30"/>
    <mergeCell ref="O30:P30"/>
    <mergeCell ref="Q30:R30"/>
    <mergeCell ref="S30:T30"/>
    <mergeCell ref="I27:J27"/>
    <mergeCell ref="K27:L27"/>
    <mergeCell ref="M27:N27"/>
    <mergeCell ref="O27:P27"/>
    <mergeCell ref="Q27:R27"/>
    <mergeCell ref="S27:T27"/>
    <mergeCell ref="U27:V27"/>
    <mergeCell ref="AA27:AB27"/>
    <mergeCell ref="AC27:AD27"/>
    <mergeCell ref="AE27:AF27"/>
    <mergeCell ref="AG27:AH27"/>
    <mergeCell ref="BA25:BB25"/>
    <mergeCell ref="AC24:AD24"/>
    <mergeCell ref="AE24:AF24"/>
    <mergeCell ref="AG24:AH24"/>
    <mergeCell ref="AI24:AJ24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W25:AX25"/>
    <mergeCell ref="AY25:AZ25"/>
    <mergeCell ref="AK26:AL26"/>
    <mergeCell ref="AM26:AN26"/>
    <mergeCell ref="G36:H36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S34:AT34"/>
    <mergeCell ref="AU34:AV34"/>
    <mergeCell ref="O25:P25"/>
    <mergeCell ref="Q25:R25"/>
    <mergeCell ref="S25:T25"/>
    <mergeCell ref="U25:V25"/>
    <mergeCell ref="W25:X25"/>
    <mergeCell ref="Y25:Z25"/>
    <mergeCell ref="AA25:AB25"/>
    <mergeCell ref="AO25:AP25"/>
    <mergeCell ref="AQ25:AR25"/>
    <mergeCell ref="AS25:AT25"/>
    <mergeCell ref="AK24:AL24"/>
    <mergeCell ref="AM24:AN24"/>
    <mergeCell ref="AU25:AV25"/>
    <mergeCell ref="AQ31:AR31"/>
    <mergeCell ref="O33:P33"/>
    <mergeCell ref="Q33:R33"/>
    <mergeCell ref="AI27:AJ27"/>
    <mergeCell ref="AK27:AL27"/>
    <mergeCell ref="AM27:AN27"/>
    <mergeCell ref="AO27:AP27"/>
    <mergeCell ref="W27:X27"/>
    <mergeCell ref="Y27:Z27"/>
    <mergeCell ref="U28:V28"/>
    <mergeCell ref="W28:X28"/>
    <mergeCell ref="Y28:Z28"/>
    <mergeCell ref="AA28:AB28"/>
    <mergeCell ref="AC26:AD26"/>
    <mergeCell ref="AE26:AF26"/>
    <mergeCell ref="AG26:AH26"/>
    <mergeCell ref="AI26:AJ26"/>
    <mergeCell ref="AO26:AP26"/>
    <mergeCell ref="AA29:AB29"/>
    <mergeCell ref="AC29:AD29"/>
    <mergeCell ref="AE29:AF29"/>
    <mergeCell ref="AG29:AH29"/>
    <mergeCell ref="AI29:AJ29"/>
    <mergeCell ref="AK29:AL29"/>
    <mergeCell ref="AW29:AX29"/>
    <mergeCell ref="AY29:AZ29"/>
    <mergeCell ref="AQ26:AR26"/>
    <mergeCell ref="AS26:AT26"/>
    <mergeCell ref="AU26:AV26"/>
    <mergeCell ref="AM29:AN29"/>
    <mergeCell ref="AO29:AP29"/>
    <mergeCell ref="AC28:AD28"/>
    <mergeCell ref="AE28:AF28"/>
    <mergeCell ref="AG28:AH28"/>
    <mergeCell ref="AI28:AJ28"/>
    <mergeCell ref="AK28:AL28"/>
    <mergeCell ref="AQ27:AR27"/>
    <mergeCell ref="AR5:BB5"/>
    <mergeCell ref="AN12:BB12"/>
    <mergeCell ref="AN11:BB11"/>
    <mergeCell ref="AN10:BB10"/>
    <mergeCell ref="AN9:BB9"/>
    <mergeCell ref="AK11:AM11"/>
    <mergeCell ref="AB10:AD10"/>
    <mergeCell ref="AH7:AJ8"/>
    <mergeCell ref="AH9:AJ9"/>
    <mergeCell ref="AH10:AJ10"/>
    <mergeCell ref="AH12:AJ12"/>
    <mergeCell ref="AZ22:BB22"/>
    <mergeCell ref="AC25:AD25"/>
    <mergeCell ref="AE25:AF25"/>
    <mergeCell ref="AG25:AH25"/>
    <mergeCell ref="AI25:AJ25"/>
    <mergeCell ref="AK25:AL25"/>
    <mergeCell ref="AM25:AN25"/>
    <mergeCell ref="AN5:AQ5"/>
    <mergeCell ref="AB12:AD12"/>
    <mergeCell ref="X17:BB17"/>
    <mergeCell ref="X18:BB18"/>
    <mergeCell ref="B19:BB19"/>
    <mergeCell ref="B20:O20"/>
    <mergeCell ref="L15:Q15"/>
    <mergeCell ref="L16:Q16"/>
    <mergeCell ref="BA24:BB24"/>
    <mergeCell ref="I25:J25"/>
    <mergeCell ref="K25:L25"/>
    <mergeCell ref="M25:N25"/>
    <mergeCell ref="B23:F24"/>
    <mergeCell ref="G23:BB23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O46:Q46"/>
    <mergeCell ref="L50:N50"/>
    <mergeCell ref="L51:N51"/>
    <mergeCell ref="O51:Q51"/>
    <mergeCell ref="O47:Q47"/>
    <mergeCell ref="O48:Q48"/>
    <mergeCell ref="O49:Q49"/>
    <mergeCell ref="I60:K60"/>
    <mergeCell ref="I49:K49"/>
    <mergeCell ref="L46:N46"/>
    <mergeCell ref="L47:N47"/>
    <mergeCell ref="L48:N48"/>
    <mergeCell ref="L49:N49"/>
    <mergeCell ref="L52:N52"/>
    <mergeCell ref="R47:U47"/>
    <mergeCell ref="V47:Y47"/>
    <mergeCell ref="I62:K62"/>
    <mergeCell ref="L60:N60"/>
    <mergeCell ref="L61:N61"/>
    <mergeCell ref="L62:N62"/>
    <mergeCell ref="U62:W62"/>
    <mergeCell ref="X62:Z62"/>
    <mergeCell ref="W30:X30"/>
    <mergeCell ref="Y30:Z30"/>
    <mergeCell ref="AA30:AB30"/>
    <mergeCell ref="U60:W60"/>
    <mergeCell ref="X60:Z60"/>
    <mergeCell ref="AA60:AC60"/>
    <mergeCell ref="AD60:AF60"/>
    <mergeCell ref="AG60:AI60"/>
    <mergeCell ref="O61:Q61"/>
    <mergeCell ref="AP61:AR61"/>
    <mergeCell ref="O52:Q52"/>
    <mergeCell ref="O54:Q54"/>
    <mergeCell ref="AJ46:AL46"/>
    <mergeCell ref="AJ47:AL47"/>
    <mergeCell ref="AC47:AE47"/>
    <mergeCell ref="U61:W61"/>
    <mergeCell ref="AJ61:AL61"/>
    <mergeCell ref="O55:Q55"/>
    <mergeCell ref="O53:Q53"/>
    <mergeCell ref="Z49:AB49"/>
    <mergeCell ref="Z50:AB50"/>
    <mergeCell ref="Z51:AB51"/>
    <mergeCell ref="Z44:AB44"/>
    <mergeCell ref="AG36:AH36"/>
    <mergeCell ref="AC35:AD35"/>
    <mergeCell ref="AE35:AF35"/>
    <mergeCell ref="AG35:AH35"/>
    <mergeCell ref="AO31:AP31"/>
    <mergeCell ref="Z45:AB45"/>
    <mergeCell ref="Z46:AB46"/>
    <mergeCell ref="Z47:AB47"/>
    <mergeCell ref="Z48:AB48"/>
    <mergeCell ref="B3:BB3"/>
    <mergeCell ref="R4:T4"/>
    <mergeCell ref="AC5:AM5"/>
    <mergeCell ref="U12:W12"/>
    <mergeCell ref="AA5:AB5"/>
    <mergeCell ref="U30:V30"/>
    <mergeCell ref="AG30:AH30"/>
    <mergeCell ref="AI30:AJ30"/>
    <mergeCell ref="AK30:AL30"/>
    <mergeCell ref="AE11:AG11"/>
    <mergeCell ref="AE12:AG12"/>
    <mergeCell ref="AH11:AJ11"/>
    <mergeCell ref="U11:W11"/>
    <mergeCell ref="X11:AA11"/>
    <mergeCell ref="AB11:AD11"/>
    <mergeCell ref="AE7:AG8"/>
    <mergeCell ref="S21:U21"/>
    <mergeCell ref="G24:H24"/>
    <mergeCell ref="I24:J24"/>
    <mergeCell ref="K24:L24"/>
    <mergeCell ref="M24:N24"/>
    <mergeCell ref="O24:P24"/>
    <mergeCell ref="S22:U22"/>
    <mergeCell ref="V22:X22"/>
    <mergeCell ref="Y22:AA22"/>
    <mergeCell ref="AB22:AD22"/>
    <mergeCell ref="AN21:AP21"/>
    <mergeCell ref="AO24:AP24"/>
    <mergeCell ref="I12:N12"/>
    <mergeCell ref="AY20:BB20"/>
    <mergeCell ref="R17:W17"/>
    <mergeCell ref="I7:N8"/>
    <mergeCell ref="L18:Q18"/>
    <mergeCell ref="R18:W18"/>
    <mergeCell ref="X15:BB15"/>
    <mergeCell ref="X16:BB16"/>
    <mergeCell ref="L17:Q17"/>
    <mergeCell ref="R15:W15"/>
    <mergeCell ref="R16:W16"/>
    <mergeCell ref="AP20:AX20"/>
    <mergeCell ref="AK12:AM12"/>
    <mergeCell ref="O12:T12"/>
    <mergeCell ref="AE22:AG22"/>
    <mergeCell ref="AE9:AG9"/>
    <mergeCell ref="AE10:AG10"/>
    <mergeCell ref="V21:X21"/>
    <mergeCell ref="Y21:AA21"/>
    <mergeCell ref="AB21:AD21"/>
    <mergeCell ref="AE21:AG21"/>
    <mergeCell ref="AH21:AJ21"/>
    <mergeCell ref="AQ21:AS21"/>
    <mergeCell ref="AT21:AV21"/>
    <mergeCell ref="I9:N9"/>
    <mergeCell ref="I10:N10"/>
    <mergeCell ref="O9:T9"/>
    <mergeCell ref="O10:T10"/>
    <mergeCell ref="U9:W9"/>
    <mergeCell ref="AK21:AM21"/>
    <mergeCell ref="X12:AA12"/>
    <mergeCell ref="AH22:AJ22"/>
    <mergeCell ref="AQ22:AS22"/>
    <mergeCell ref="AT22:AV22"/>
    <mergeCell ref="AW22:AY22"/>
    <mergeCell ref="AF13:AO13"/>
    <mergeCell ref="U10:W10"/>
    <mergeCell ref="AK9:AM9"/>
    <mergeCell ref="AK10:AM10"/>
    <mergeCell ref="X9:AA9"/>
    <mergeCell ref="X10:AA10"/>
    <mergeCell ref="AV62:AX62"/>
    <mergeCell ref="I61:K61"/>
    <mergeCell ref="L59:N59"/>
    <mergeCell ref="I59:K59"/>
    <mergeCell ref="I46:K46"/>
    <mergeCell ref="R61:T61"/>
    <mergeCell ref="AS61:AU61"/>
    <mergeCell ref="AV61:AX61"/>
    <mergeCell ref="O59:Q59"/>
    <mergeCell ref="R59:T59"/>
    <mergeCell ref="U59:W59"/>
    <mergeCell ref="X59:Z59"/>
    <mergeCell ref="AA59:AC59"/>
    <mergeCell ref="AD59:AF59"/>
    <mergeCell ref="AG59:AI59"/>
    <mergeCell ref="X61:Z61"/>
    <mergeCell ref="AA61:AC61"/>
    <mergeCell ref="AD61:AF61"/>
    <mergeCell ref="AG61:AI61"/>
    <mergeCell ref="AJ59:AL59"/>
    <mergeCell ref="I11:N11"/>
    <mergeCell ref="R44:U44"/>
    <mergeCell ref="AP60:AR60"/>
    <mergeCell ref="AS60:AU60"/>
    <mergeCell ref="AV60:AX60"/>
    <mergeCell ref="O60:Q60"/>
    <mergeCell ref="R60:T60"/>
    <mergeCell ref="AA62:AC62"/>
    <mergeCell ref="I71:J71"/>
    <mergeCell ref="AA67:AB67"/>
    <mergeCell ref="AC73:AD73"/>
    <mergeCell ref="AC48:AE48"/>
    <mergeCell ref="AC49:AE49"/>
    <mergeCell ref="AC50:AE50"/>
    <mergeCell ref="AC51:AE51"/>
    <mergeCell ref="L53:N53"/>
    <mergeCell ref="R48:U48"/>
    <mergeCell ref="V48:Y48"/>
    <mergeCell ref="Y67:Z67"/>
    <mergeCell ref="O62:Q62"/>
    <mergeCell ref="O50:Q50"/>
    <mergeCell ref="Q74:R74"/>
    <mergeCell ref="S74:T74"/>
    <mergeCell ref="U74:V74"/>
    <mergeCell ref="W74:X74"/>
    <mergeCell ref="Y74:Z74"/>
    <mergeCell ref="AA74:AB74"/>
    <mergeCell ref="AC74:AD74"/>
    <mergeCell ref="U72:V72"/>
    <mergeCell ref="W72:X72"/>
    <mergeCell ref="I44:K44"/>
    <mergeCell ref="I45:K45"/>
    <mergeCell ref="L44:N44"/>
    <mergeCell ref="L45:N45"/>
    <mergeCell ref="I47:K47"/>
    <mergeCell ref="I48:K48"/>
    <mergeCell ref="K71:L71"/>
    <mergeCell ref="M71:N71"/>
    <mergeCell ref="O71:P71"/>
    <mergeCell ref="Q71:R71"/>
    <mergeCell ref="S71:T71"/>
    <mergeCell ref="S72:T72"/>
    <mergeCell ref="W73:X73"/>
    <mergeCell ref="Y73:Z73"/>
    <mergeCell ref="AD62:AF62"/>
    <mergeCell ref="AG62:AI62"/>
    <mergeCell ref="AJ62:AL62"/>
    <mergeCell ref="Y71:Z71"/>
    <mergeCell ref="AA71:AB71"/>
    <mergeCell ref="AC71:AD71"/>
    <mergeCell ref="AI71:AJ71"/>
    <mergeCell ref="AK71:AL71"/>
    <mergeCell ref="O70:P70"/>
    <mergeCell ref="Q70:R70"/>
    <mergeCell ref="S70:T70"/>
    <mergeCell ref="U70:V70"/>
    <mergeCell ref="W70:X70"/>
    <mergeCell ref="Y70:Z70"/>
    <mergeCell ref="AA70:AB70"/>
    <mergeCell ref="AC70:AD70"/>
    <mergeCell ref="R62:T62"/>
    <mergeCell ref="AE66:AF66"/>
    <mergeCell ref="AS62:AU62"/>
    <mergeCell ref="AS63:AU63"/>
    <mergeCell ref="O75:P75"/>
    <mergeCell ref="Q75:R75"/>
    <mergeCell ref="O63:Q63"/>
    <mergeCell ref="R63:T63"/>
    <mergeCell ref="U63:W63"/>
    <mergeCell ref="X63:Z63"/>
    <mergeCell ref="AA63:AC63"/>
    <mergeCell ref="AD63:AF63"/>
    <mergeCell ref="AG63:AI63"/>
    <mergeCell ref="AJ63:AL63"/>
    <mergeCell ref="AP59:AR59"/>
    <mergeCell ref="AP62:AR62"/>
    <mergeCell ref="AP63:AR63"/>
    <mergeCell ref="AS69:AT69"/>
    <mergeCell ref="AE71:AF71"/>
    <mergeCell ref="U71:V71"/>
    <mergeCell ref="W71:X71"/>
    <mergeCell ref="AS59:AU59"/>
    <mergeCell ref="AS68:AT68"/>
    <mergeCell ref="AU68:AV68"/>
    <mergeCell ref="AG71:AH71"/>
    <mergeCell ref="S75:T75"/>
    <mergeCell ref="U75:V75"/>
    <mergeCell ref="W75:X75"/>
    <mergeCell ref="Y72:Z72"/>
    <mergeCell ref="AA72:AB72"/>
    <mergeCell ref="AC72:AD72"/>
    <mergeCell ref="AV59:AX59"/>
    <mergeCell ref="AJ60:AL60"/>
    <mergeCell ref="AV63:AX63"/>
    <mergeCell ref="P20:AO20"/>
    <mergeCell ref="Y24:Z24"/>
    <mergeCell ref="DA23:DD23"/>
    <mergeCell ref="BE25:DD25"/>
    <mergeCell ref="CV20:DB20"/>
    <mergeCell ref="DC20:DD20"/>
    <mergeCell ref="BO20:CU20"/>
    <mergeCell ref="CZ33:DD33"/>
    <mergeCell ref="CS33:CY33"/>
    <mergeCell ref="BE33:CR33"/>
    <mergeCell ref="BE26:DD32"/>
    <mergeCell ref="BE34:DD38"/>
    <mergeCell ref="AW21:AY21"/>
    <mergeCell ref="AS27:AT27"/>
    <mergeCell ref="AU27:AV27"/>
    <mergeCell ref="AW27:AX27"/>
    <mergeCell ref="AY27:AZ27"/>
    <mergeCell ref="BA27:BB27"/>
    <mergeCell ref="AQ28:AR28"/>
    <mergeCell ref="AS28:AT28"/>
    <mergeCell ref="AU28:AV28"/>
    <mergeCell ref="AW28:AX28"/>
    <mergeCell ref="AY28:AZ28"/>
    <mergeCell ref="BA28:BB28"/>
    <mergeCell ref="AQ29:AR29"/>
    <mergeCell ref="AS29:AT29"/>
    <mergeCell ref="AU29:AV29"/>
    <mergeCell ref="AA24:AB24"/>
    <mergeCell ref="Q24:R24"/>
    <mergeCell ref="S24:T24"/>
    <mergeCell ref="U24:V24"/>
    <mergeCell ref="W24:X24"/>
  </mergeCells>
  <conditionalFormatting sqref="G25:BB36">
    <cfRule type="expression" dxfId="5" priority="7">
      <formula>G25&gt;0.0001</formula>
    </cfRule>
  </conditionalFormatting>
  <conditionalFormatting sqref="AE9:AM12">
    <cfRule type="expression" dxfId="4" priority="6">
      <formula>$C9="Panel FV"</formula>
    </cfRule>
  </conditionalFormatting>
  <conditionalFormatting sqref="BM23:CC23">
    <cfRule type="expression" dxfId="3" priority="2">
      <formula>$AT$50=2</formula>
    </cfRule>
  </conditionalFormatting>
  <conditionalFormatting sqref="CJ23:CL23">
    <cfRule type="expression" dxfId="2" priority="1">
      <formula>$AT$50=2</formula>
    </cfRule>
  </conditionalFormatting>
  <dataValidations count="6">
    <dataValidation type="list" allowBlank="1" showInputMessage="1" showErrorMessage="1" sqref="AN4 CP4">
      <formula1>localiza</formula1>
    </dataValidation>
    <dataValidation type="list" allowBlank="1" showInputMessage="1" showErrorMessage="1" sqref="AA5:AB5 BA13:BB13 CD5:CE5 BN18 DC20:DD20">
      <formula1>sinon</formula1>
    </dataValidation>
    <dataValidation type="list" allowBlank="1" showInputMessage="1" showErrorMessage="1" sqref="C9:C12">
      <formula1>equipo01</formula1>
    </dataValidation>
    <dataValidation type="list" allowBlank="1" showInputMessage="1" showErrorMessage="1" sqref="C16:C18 BF15:BF17">
      <formula1>Sistema</formula1>
    </dataValidation>
    <dataValidation type="list" allowBlank="1" showInputMessage="1" showErrorMessage="1" sqref="BF9:BF12">
      <formula1>equipo3</formula1>
    </dataValidation>
    <dataValidation type="list" allowBlank="1" showInputMessage="1" showErrorMessage="1" sqref="BM23">
      <formula1>TipoDeTerreno</formula1>
    </dataValidation>
  </dataValidations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4"/>
  <sheetViews>
    <sheetView zoomScaleNormal="100" workbookViewId="0">
      <selection activeCell="T2" sqref="T2:U2"/>
    </sheetView>
  </sheetViews>
  <sheetFormatPr baseColWidth="10" defaultColWidth="2.7109375" defaultRowHeight="15.95" customHeight="1" x14ac:dyDescent="0.25"/>
  <cols>
    <col min="1" max="1" width="1.140625" style="58" customWidth="1"/>
    <col min="2" max="53" width="2.7109375" style="58"/>
    <col min="54" max="54" width="1" style="58" customWidth="1"/>
    <col min="55" max="16384" width="2.7109375" style="58"/>
  </cols>
  <sheetData>
    <row r="1" spans="2:53" ht="3" customHeight="1" thickBot="1" x14ac:dyDescent="0.3"/>
    <row r="2" spans="2:53" ht="15.95" customHeight="1" thickBot="1" x14ac:dyDescent="0.3">
      <c r="B2" s="265" t="s">
        <v>595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630"/>
      <c r="U2" s="630"/>
      <c r="V2" s="631" t="s">
        <v>583</v>
      </c>
      <c r="W2" s="631"/>
      <c r="X2" s="631"/>
      <c r="Y2" s="631"/>
      <c r="Z2" s="631"/>
      <c r="AA2" s="631"/>
      <c r="AB2" s="631"/>
      <c r="AC2" s="631"/>
      <c r="AD2" s="631"/>
      <c r="AE2" s="631"/>
      <c r="AF2" s="632"/>
      <c r="AG2" s="632"/>
      <c r="AH2" s="632"/>
      <c r="AI2" s="632"/>
      <c r="AJ2" s="632"/>
      <c r="AK2" s="632"/>
      <c r="AL2" s="632"/>
      <c r="AM2" s="632"/>
      <c r="AN2" s="632"/>
      <c r="AO2" s="632"/>
      <c r="AP2" s="632"/>
      <c r="AQ2" s="632"/>
      <c r="AR2" s="632"/>
      <c r="AS2" s="632"/>
      <c r="AT2" s="632"/>
      <c r="AU2" s="632"/>
      <c r="AV2" s="632"/>
      <c r="AW2" s="632"/>
      <c r="AX2" s="632"/>
      <c r="AY2" s="632"/>
      <c r="AZ2" s="632"/>
      <c r="BA2" s="633"/>
    </row>
    <row r="3" spans="2:53" ht="15.95" customHeight="1" thickBot="1" x14ac:dyDescent="0.3">
      <c r="B3" s="634" t="s">
        <v>584</v>
      </c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5"/>
      <c r="AJ3" s="635"/>
      <c r="AK3" s="635"/>
      <c r="AL3" s="635"/>
      <c r="AM3" s="635"/>
      <c r="AN3" s="635"/>
      <c r="AO3" s="635"/>
      <c r="AP3" s="635"/>
      <c r="AQ3" s="635"/>
      <c r="AR3" s="635"/>
      <c r="AS3" s="635"/>
      <c r="AT3" s="635"/>
      <c r="AU3" s="635"/>
      <c r="AV3" s="635"/>
      <c r="AW3" s="635"/>
      <c r="AX3" s="635"/>
      <c r="AY3" s="635"/>
      <c r="AZ3" s="635"/>
      <c r="BA3" s="636"/>
    </row>
    <row r="4" spans="2:53" ht="15.95" customHeight="1" x14ac:dyDescent="0.25">
      <c r="B4" s="597" t="s">
        <v>594</v>
      </c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598"/>
      <c r="AM4" s="598"/>
      <c r="AN4" s="598"/>
      <c r="AO4" s="598"/>
      <c r="AP4" s="598"/>
      <c r="AQ4" s="598"/>
      <c r="AR4" s="598"/>
      <c r="AS4" s="598"/>
      <c r="AT4" s="598"/>
      <c r="AU4" s="598"/>
      <c r="AV4" s="598"/>
      <c r="AW4" s="598"/>
      <c r="AX4" s="598"/>
      <c r="AY4" s="598"/>
      <c r="AZ4" s="598"/>
      <c r="BA4" s="599"/>
    </row>
    <row r="5" spans="2:53" s="59" customFormat="1" ht="15.95" customHeight="1" x14ac:dyDescent="0.25">
      <c r="B5" s="617" t="s">
        <v>383</v>
      </c>
      <c r="C5" s="616"/>
      <c r="D5" s="616"/>
      <c r="E5" s="616"/>
      <c r="F5" s="616"/>
      <c r="G5" s="616"/>
      <c r="H5" s="616"/>
      <c r="I5" s="616" t="s">
        <v>394</v>
      </c>
      <c r="J5" s="616"/>
      <c r="K5" s="616"/>
      <c r="L5" s="616"/>
      <c r="M5" s="616"/>
      <c r="N5" s="616"/>
      <c r="O5" s="616"/>
      <c r="P5" s="624" t="s">
        <v>386</v>
      </c>
      <c r="Q5" s="625"/>
      <c r="R5" s="625"/>
      <c r="S5" s="625"/>
      <c r="T5" s="626"/>
      <c r="U5" s="616" t="s">
        <v>438</v>
      </c>
      <c r="V5" s="616"/>
      <c r="W5" s="616"/>
      <c r="X5" s="618" t="s">
        <v>585</v>
      </c>
      <c r="Y5" s="619"/>
      <c r="Z5" s="619"/>
      <c r="AA5" s="619"/>
      <c r="AB5" s="619"/>
      <c r="AC5" s="620"/>
      <c r="AD5" s="618" t="s">
        <v>586</v>
      </c>
      <c r="AE5" s="619"/>
      <c r="AF5" s="619"/>
      <c r="AG5" s="620"/>
      <c r="AH5" s="606" t="s">
        <v>587</v>
      </c>
      <c r="AI5" s="606"/>
      <c r="AJ5" s="606"/>
      <c r="AK5" s="618" t="s">
        <v>588</v>
      </c>
      <c r="AL5" s="619"/>
      <c r="AM5" s="619"/>
      <c r="AN5" s="619"/>
      <c r="AO5" s="619"/>
      <c r="AP5" s="620"/>
      <c r="AQ5" s="618" t="s">
        <v>590</v>
      </c>
      <c r="AR5" s="619"/>
      <c r="AS5" s="619"/>
      <c r="AT5" s="619"/>
      <c r="AU5" s="620"/>
      <c r="AV5" s="606" t="s">
        <v>589</v>
      </c>
      <c r="AW5" s="606"/>
      <c r="AX5" s="606"/>
      <c r="AY5" s="606"/>
      <c r="AZ5" s="606"/>
      <c r="BA5" s="615"/>
    </row>
    <row r="6" spans="2:53" ht="15.95" customHeight="1" x14ac:dyDescent="0.25">
      <c r="B6" s="617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27"/>
      <c r="Q6" s="628"/>
      <c r="R6" s="628"/>
      <c r="S6" s="628"/>
      <c r="T6" s="629"/>
      <c r="U6" s="616"/>
      <c r="V6" s="616"/>
      <c r="W6" s="616"/>
      <c r="X6" s="621"/>
      <c r="Y6" s="622"/>
      <c r="Z6" s="622"/>
      <c r="AA6" s="622"/>
      <c r="AB6" s="622"/>
      <c r="AC6" s="623"/>
      <c r="AD6" s="621"/>
      <c r="AE6" s="622"/>
      <c r="AF6" s="622"/>
      <c r="AG6" s="623"/>
      <c r="AH6" s="606"/>
      <c r="AI6" s="606"/>
      <c r="AJ6" s="606"/>
      <c r="AK6" s="621"/>
      <c r="AL6" s="622"/>
      <c r="AM6" s="622"/>
      <c r="AN6" s="622"/>
      <c r="AO6" s="622"/>
      <c r="AP6" s="623"/>
      <c r="AQ6" s="621"/>
      <c r="AR6" s="622"/>
      <c r="AS6" s="622"/>
      <c r="AT6" s="622"/>
      <c r="AU6" s="623"/>
      <c r="AV6" s="606"/>
      <c r="AW6" s="606"/>
      <c r="AX6" s="606"/>
      <c r="AY6" s="606"/>
      <c r="AZ6" s="606"/>
      <c r="BA6" s="615"/>
    </row>
    <row r="7" spans="2:53" ht="15.95" customHeight="1" x14ac:dyDescent="0.25">
      <c r="B7" s="593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20"/>
    </row>
    <row r="8" spans="2:53" ht="15.95" customHeight="1" x14ac:dyDescent="0.25">
      <c r="B8" s="593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20"/>
    </row>
    <row r="9" spans="2:53" ht="15.95" customHeight="1" x14ac:dyDescent="0.25">
      <c r="B9" s="593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20"/>
    </row>
    <row r="10" spans="2:53" ht="15.95" customHeight="1" thickBot="1" x14ac:dyDescent="0.3">
      <c r="B10" s="61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5"/>
    </row>
    <row r="11" spans="2:53" ht="15.95" customHeight="1" x14ac:dyDescent="0.25">
      <c r="B11" s="597" t="s">
        <v>637</v>
      </c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98"/>
      <c r="AJ11" s="598"/>
      <c r="AK11" s="598"/>
      <c r="AL11" s="598"/>
      <c r="AM11" s="598"/>
      <c r="AN11" s="598"/>
      <c r="AO11" s="598"/>
      <c r="AP11" s="598"/>
      <c r="AQ11" s="598"/>
      <c r="AR11" s="598"/>
      <c r="AS11" s="598"/>
      <c r="AT11" s="598"/>
      <c r="AU11" s="598"/>
      <c r="AV11" s="598"/>
      <c r="AW11" s="598"/>
      <c r="AX11" s="598"/>
      <c r="AY11" s="598"/>
      <c r="AZ11" s="598"/>
      <c r="BA11" s="599"/>
    </row>
    <row r="12" spans="2:53" ht="15.95" customHeight="1" x14ac:dyDescent="0.25">
      <c r="B12" s="584" t="s">
        <v>631</v>
      </c>
      <c r="C12" s="585"/>
      <c r="D12" s="585"/>
      <c r="E12" s="585"/>
      <c r="F12" s="585"/>
      <c r="G12" s="585"/>
      <c r="H12" s="585"/>
      <c r="I12" s="600"/>
      <c r="J12" s="587"/>
      <c r="K12" s="588"/>
      <c r="L12" s="589"/>
      <c r="M12" s="601" t="s">
        <v>632</v>
      </c>
      <c r="N12" s="601"/>
      <c r="O12" s="601"/>
      <c r="P12" s="601"/>
      <c r="Q12" s="601"/>
      <c r="R12" s="601"/>
      <c r="S12" s="601"/>
      <c r="T12" s="587"/>
      <c r="U12" s="588"/>
      <c r="V12" s="589"/>
      <c r="W12" s="601" t="s">
        <v>629</v>
      </c>
      <c r="X12" s="601"/>
      <c r="Y12" s="601"/>
      <c r="Z12" s="601"/>
      <c r="AA12" s="601"/>
      <c r="AB12" s="601"/>
      <c r="AC12" s="601"/>
      <c r="AD12" s="319"/>
      <c r="AE12" s="319"/>
      <c r="AF12" s="604" t="s">
        <v>630</v>
      </c>
      <c r="AG12" s="585"/>
      <c r="AH12" s="585"/>
      <c r="AI12" s="585"/>
      <c r="AJ12" s="585"/>
      <c r="AK12" s="600"/>
      <c r="AL12" s="319"/>
      <c r="AM12" s="319"/>
      <c r="AN12" s="604" t="s">
        <v>633</v>
      </c>
      <c r="AO12" s="585"/>
      <c r="AP12" s="585"/>
      <c r="AQ12" s="585"/>
      <c r="AR12" s="585"/>
      <c r="AS12" s="585"/>
      <c r="AT12" s="585"/>
      <c r="AU12" s="585"/>
      <c r="AV12" s="585"/>
      <c r="AW12" s="585"/>
      <c r="AX12" s="585"/>
      <c r="AY12" s="600"/>
      <c r="AZ12" s="602" t="str">
        <f>IF(J12="","",IF(T12="","",IF(AD12="","",IF(AL12="","",(T12*(AL12-AD12))/860))))</f>
        <v/>
      </c>
      <c r="BA12" s="603"/>
    </row>
    <row r="13" spans="2:53" ht="15.95" customHeight="1" x14ac:dyDescent="0.25">
      <c r="B13" s="605" t="s">
        <v>634</v>
      </c>
      <c r="C13" s="606"/>
      <c r="D13" s="606"/>
      <c r="E13" s="606"/>
      <c r="F13" s="606"/>
      <c r="G13" s="606"/>
      <c r="H13" s="606"/>
      <c r="I13" s="611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3"/>
    </row>
    <row r="14" spans="2:53" ht="15.95" customHeight="1" x14ac:dyDescent="0.25">
      <c r="B14" s="607"/>
      <c r="C14" s="608"/>
      <c r="D14" s="608"/>
      <c r="E14" s="608"/>
      <c r="F14" s="608"/>
      <c r="G14" s="608"/>
      <c r="H14" s="608"/>
      <c r="I14" s="612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5"/>
      <c r="BA14" s="366"/>
    </row>
    <row r="15" spans="2:53" ht="15.95" customHeight="1" x14ac:dyDescent="0.25">
      <c r="B15" s="607"/>
      <c r="C15" s="608"/>
      <c r="D15" s="608"/>
      <c r="E15" s="608"/>
      <c r="F15" s="608"/>
      <c r="G15" s="608"/>
      <c r="H15" s="608"/>
      <c r="I15" s="612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5"/>
      <c r="AW15" s="365"/>
      <c r="AX15" s="365"/>
      <c r="AY15" s="365"/>
      <c r="AZ15" s="365"/>
      <c r="BA15" s="366"/>
    </row>
    <row r="16" spans="2:53" ht="15.95" customHeight="1" thickBot="1" x14ac:dyDescent="0.3">
      <c r="B16" s="609"/>
      <c r="C16" s="610"/>
      <c r="D16" s="610"/>
      <c r="E16" s="610"/>
      <c r="F16" s="610"/>
      <c r="G16" s="610"/>
      <c r="H16" s="610"/>
      <c r="I16" s="613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8"/>
      <c r="AZ16" s="368"/>
      <c r="BA16" s="369"/>
    </row>
    <row r="17" spans="2:53" ht="15.95" customHeight="1" x14ac:dyDescent="0.25">
      <c r="B17" s="594" t="s">
        <v>635</v>
      </c>
      <c r="C17" s="595"/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95"/>
      <c r="AB17" s="595"/>
      <c r="AC17" s="595"/>
      <c r="AD17" s="595"/>
      <c r="AE17" s="595"/>
      <c r="AF17" s="595"/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595"/>
      <c r="AW17" s="595"/>
      <c r="AX17" s="595"/>
      <c r="AY17" s="595"/>
      <c r="AZ17" s="595"/>
      <c r="BA17" s="596"/>
    </row>
    <row r="18" spans="2:53" ht="15.95" customHeight="1" x14ac:dyDescent="0.25">
      <c r="B18" s="584" t="s">
        <v>596</v>
      </c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5"/>
      <c r="AI18" s="585"/>
      <c r="AJ18" s="585"/>
      <c r="AK18" s="585"/>
      <c r="AL18" s="585"/>
      <c r="AM18" s="585"/>
      <c r="AN18" s="585"/>
      <c r="AO18" s="585"/>
      <c r="AP18" s="585"/>
      <c r="AQ18" s="585"/>
      <c r="AR18" s="585"/>
      <c r="AS18" s="585"/>
      <c r="AT18" s="585"/>
      <c r="AU18" s="585"/>
      <c r="AV18" s="585"/>
      <c r="AW18" s="585"/>
      <c r="AX18" s="585"/>
      <c r="AY18" s="585"/>
      <c r="AZ18" s="585"/>
      <c r="BA18" s="586"/>
    </row>
    <row r="19" spans="2:53" ht="15.95" customHeight="1" x14ac:dyDescent="0.25">
      <c r="B19" s="361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3"/>
    </row>
    <row r="20" spans="2:53" ht="15.95" customHeight="1" x14ac:dyDescent="0.25">
      <c r="B20" s="364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6"/>
    </row>
    <row r="21" spans="2:53" ht="15.95" customHeight="1" x14ac:dyDescent="0.25">
      <c r="B21" s="364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6"/>
    </row>
    <row r="22" spans="2:53" ht="15.95" customHeight="1" x14ac:dyDescent="0.25">
      <c r="B22" s="364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6"/>
    </row>
    <row r="23" spans="2:53" ht="15.95" customHeight="1" x14ac:dyDescent="0.25">
      <c r="B23" s="364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6"/>
    </row>
    <row r="24" spans="2:53" ht="15.95" customHeight="1" x14ac:dyDescent="0.25">
      <c r="B24" s="590"/>
      <c r="C24" s="591"/>
      <c r="D24" s="591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91"/>
      <c r="AS24" s="591"/>
      <c r="AT24" s="591"/>
      <c r="AU24" s="591"/>
      <c r="AV24" s="591"/>
      <c r="AW24" s="591"/>
      <c r="AX24" s="591"/>
      <c r="AY24" s="591"/>
      <c r="AZ24" s="591"/>
      <c r="BA24" s="592"/>
    </row>
    <row r="25" spans="2:53" ht="15.95" customHeight="1" x14ac:dyDescent="0.25">
      <c r="B25" s="584" t="s">
        <v>623</v>
      </c>
      <c r="C25" s="585"/>
      <c r="D25" s="585"/>
      <c r="E25" s="585"/>
      <c r="F25" s="585"/>
      <c r="G25" s="585"/>
      <c r="H25" s="585"/>
      <c r="I25" s="585"/>
      <c r="J25" s="585"/>
      <c r="K25" s="585"/>
      <c r="L25" s="585"/>
      <c r="M25" s="585"/>
      <c r="N25" s="585"/>
      <c r="O25" s="585"/>
      <c r="P25" s="585"/>
      <c r="Q25" s="585"/>
      <c r="R25" s="585"/>
      <c r="S25" s="585"/>
      <c r="T25" s="585"/>
      <c r="U25" s="585"/>
      <c r="V25" s="585"/>
      <c r="W25" s="585"/>
      <c r="X25" s="585"/>
      <c r="Y25" s="585"/>
      <c r="Z25" s="585"/>
      <c r="AA25" s="585"/>
      <c r="AB25" s="585"/>
      <c r="AC25" s="585"/>
      <c r="AD25" s="585"/>
      <c r="AE25" s="585"/>
      <c r="AF25" s="585"/>
      <c r="AG25" s="585"/>
      <c r="AH25" s="585"/>
      <c r="AI25" s="585"/>
      <c r="AJ25" s="585"/>
      <c r="AK25" s="585"/>
      <c r="AL25" s="585"/>
      <c r="AM25" s="585"/>
      <c r="AN25" s="585"/>
      <c r="AO25" s="585"/>
      <c r="AP25" s="585"/>
      <c r="AQ25" s="585"/>
      <c r="AR25" s="585"/>
      <c r="AS25" s="585"/>
      <c r="AT25" s="585"/>
      <c r="AU25" s="585"/>
      <c r="AV25" s="585"/>
      <c r="AW25" s="585"/>
      <c r="AX25" s="585"/>
      <c r="AY25" s="585"/>
      <c r="AZ25" s="585"/>
      <c r="BA25" s="586"/>
    </row>
    <row r="26" spans="2:53" ht="15.95" customHeight="1" x14ac:dyDescent="0.25">
      <c r="B26" s="593" t="s">
        <v>262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20"/>
    </row>
    <row r="27" spans="2:53" ht="15.95" customHeight="1" x14ac:dyDescent="0.25">
      <c r="B27" s="593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20"/>
    </row>
    <row r="28" spans="2:53" ht="15.95" customHeight="1" x14ac:dyDescent="0.25">
      <c r="B28" s="593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20"/>
    </row>
    <row r="29" spans="2:53" ht="15.95" customHeight="1" x14ac:dyDescent="0.25">
      <c r="B29" s="593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20"/>
    </row>
    <row r="30" spans="2:53" ht="15.95" customHeight="1" x14ac:dyDescent="0.25">
      <c r="B30" s="593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20"/>
    </row>
    <row r="31" spans="2:53" ht="15.95" customHeight="1" x14ac:dyDescent="0.25">
      <c r="B31" s="593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20"/>
    </row>
    <row r="32" spans="2:53" ht="14.25" customHeight="1" x14ac:dyDescent="0.25">
      <c r="B32" s="593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20"/>
    </row>
    <row r="33" spans="2:53" ht="15.95" customHeight="1" x14ac:dyDescent="0.25">
      <c r="B33" s="593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20"/>
    </row>
    <row r="34" spans="2:53" ht="15.95" customHeight="1" x14ac:dyDescent="0.25">
      <c r="B34" s="593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20"/>
    </row>
    <row r="35" spans="2:53" ht="15.95" customHeight="1" x14ac:dyDescent="0.25">
      <c r="B35" s="593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20"/>
    </row>
    <row r="36" spans="2:53" ht="15.95" customHeight="1" x14ac:dyDescent="0.25">
      <c r="B36" s="593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20"/>
    </row>
    <row r="37" spans="2:53" ht="15.95" customHeight="1" x14ac:dyDescent="0.25">
      <c r="B37" s="593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9"/>
      <c r="AZ37" s="319"/>
      <c r="BA37" s="320"/>
    </row>
    <row r="38" spans="2:53" ht="15.95" customHeight="1" thickBot="1" x14ac:dyDescent="0.3">
      <c r="B38" s="582" t="s">
        <v>636</v>
      </c>
      <c r="C38" s="583"/>
      <c r="D38" s="583"/>
      <c r="E38" s="583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304"/>
      <c r="V38" s="304"/>
      <c r="W38" s="304"/>
      <c r="X38" s="304"/>
      <c r="Y38" s="304"/>
      <c r="Z38" s="304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1"/>
    </row>
    <row r="40" spans="2:53" s="62" customFormat="1" ht="15.95" customHeight="1" x14ac:dyDescent="0.25"/>
    <row r="41" spans="2:53" s="62" customFormat="1" ht="15.95" customHeight="1" x14ac:dyDescent="0.25">
      <c r="H41" s="62" t="s">
        <v>661</v>
      </c>
    </row>
    <row r="42" spans="2:53" s="62" customFormat="1" ht="15.95" customHeight="1" x14ac:dyDescent="0.25">
      <c r="H42" s="62" t="s">
        <v>385</v>
      </c>
    </row>
    <row r="43" spans="2:53" s="62" customFormat="1" ht="15.95" customHeight="1" x14ac:dyDescent="0.25"/>
    <row r="44" spans="2:53" s="62" customFormat="1" ht="15.95" customHeight="1" x14ac:dyDescent="0.25"/>
    <row r="45" spans="2:53" s="62" customFormat="1" ht="15.95" customHeight="1" x14ac:dyDescent="0.25"/>
    <row r="46" spans="2:53" s="62" customFormat="1" ht="15.95" customHeight="1" x14ac:dyDescent="0.25"/>
    <row r="47" spans="2:53" s="62" customFormat="1" ht="15.95" customHeight="1" x14ac:dyDescent="0.25">
      <c r="C47" s="351">
        <f>IF(AV7="",0,AV7)</f>
        <v>0</v>
      </c>
      <c r="D47" s="351"/>
      <c r="E47" s="351"/>
      <c r="F47" s="351"/>
    </row>
    <row r="48" spans="2:53" s="62" customFormat="1" ht="15.95" customHeight="1" x14ac:dyDescent="0.25">
      <c r="C48" s="351">
        <f t="shared" ref="C48:C50" si="0">IF(AV8="",0,AV8)</f>
        <v>0</v>
      </c>
      <c r="D48" s="351"/>
      <c r="E48" s="351"/>
      <c r="F48" s="351"/>
    </row>
    <row r="49" spans="2:53" s="62" customFormat="1" ht="15.95" customHeight="1" x14ac:dyDescent="0.25">
      <c r="C49" s="351">
        <f t="shared" si="0"/>
        <v>0</v>
      </c>
      <c r="D49" s="351"/>
      <c r="E49" s="351"/>
      <c r="F49" s="351"/>
    </row>
    <row r="50" spans="2:53" s="62" customFormat="1" ht="15.95" customHeight="1" x14ac:dyDescent="0.25">
      <c r="C50" s="351">
        <f t="shared" si="0"/>
        <v>0</v>
      </c>
      <c r="D50" s="351"/>
      <c r="E50" s="351"/>
      <c r="F50" s="351"/>
      <c r="G50" s="351">
        <f>IF(P7="Litio",AV7,AV7/2)</f>
        <v>0</v>
      </c>
      <c r="H50" s="351"/>
      <c r="I50" s="351"/>
    </row>
    <row r="51" spans="2:53" s="62" customFormat="1" ht="15.95" customHeight="1" x14ac:dyDescent="0.25">
      <c r="C51" s="351">
        <f>IF(AZ12="",0,AZ12)</f>
        <v>0</v>
      </c>
      <c r="D51" s="351"/>
      <c r="E51" s="351"/>
      <c r="F51" s="351"/>
      <c r="G51" s="351">
        <f t="shared" ref="G51:G52" si="1">IF(P8="Litio",AV8,AV8/2)</f>
        <v>0</v>
      </c>
      <c r="H51" s="351"/>
      <c r="I51" s="351"/>
    </row>
    <row r="52" spans="2:53" s="62" customFormat="1" ht="15.95" customHeight="1" x14ac:dyDescent="0.25">
      <c r="C52" s="351">
        <f>IF(U38="",0,U38)</f>
        <v>0</v>
      </c>
      <c r="D52" s="351"/>
      <c r="E52" s="351"/>
      <c r="F52" s="351"/>
      <c r="G52" s="351">
        <f t="shared" si="1"/>
        <v>0</v>
      </c>
      <c r="H52" s="351"/>
      <c r="I52" s="351"/>
    </row>
    <row r="53" spans="2:53" s="62" customFormat="1" ht="15.95" customHeight="1" x14ac:dyDescent="0.25">
      <c r="G53" s="351">
        <f>IF(P10="Litio",AV10,AV10/2)</f>
        <v>0</v>
      </c>
      <c r="H53" s="351"/>
      <c r="I53" s="351"/>
    </row>
    <row r="54" spans="2:53" s="62" customFormat="1" ht="15.95" customHeight="1" x14ac:dyDescent="0.25">
      <c r="G54" s="351">
        <f>U38</f>
        <v>0</v>
      </c>
      <c r="H54" s="351"/>
      <c r="I54" s="351"/>
    </row>
    <row r="55" spans="2:53" s="62" customFormat="1" ht="15.95" customHeight="1" x14ac:dyDescent="0.25"/>
    <row r="56" spans="2:53" s="62" customFormat="1" ht="15.95" customHeight="1" x14ac:dyDescent="0.25"/>
    <row r="57" spans="2:53" s="62" customFormat="1" ht="15.95" customHeight="1" x14ac:dyDescent="0.25"/>
    <row r="58" spans="2:53" s="62" customFormat="1" ht="15.95" customHeight="1" x14ac:dyDescent="0.25"/>
    <row r="59" spans="2:53" s="62" customFormat="1" ht="15.95" customHeight="1" x14ac:dyDescent="0.25"/>
    <row r="60" spans="2:53" s="62" customFormat="1" ht="15.95" customHeight="1" x14ac:dyDescent="0.25"/>
    <row r="61" spans="2:53" s="62" customFormat="1" ht="15.95" customHeight="1" x14ac:dyDescent="0.25"/>
    <row r="62" spans="2:53" s="62" customFormat="1" ht="15.95" customHeight="1" x14ac:dyDescent="0.25"/>
    <row r="63" spans="2:53" s="62" customFormat="1" ht="15.9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</row>
    <row r="64" spans="2:53" s="62" customFormat="1" ht="15.9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</row>
  </sheetData>
  <sheetProtection password="DED3" sheet="1" objects="1" scenarios="1" selectLockedCells="1"/>
  <mergeCells count="87">
    <mergeCell ref="G50:I50"/>
    <mergeCell ref="G51:I51"/>
    <mergeCell ref="G52:I52"/>
    <mergeCell ref="G53:I53"/>
    <mergeCell ref="G54:I54"/>
    <mergeCell ref="B4:BA4"/>
    <mergeCell ref="B2:S2"/>
    <mergeCell ref="T2:U2"/>
    <mergeCell ref="V2:AE2"/>
    <mergeCell ref="AF2:BA2"/>
    <mergeCell ref="B3:BA3"/>
    <mergeCell ref="AV5:BA6"/>
    <mergeCell ref="U5:W6"/>
    <mergeCell ref="I5:O6"/>
    <mergeCell ref="B5:H6"/>
    <mergeCell ref="X5:AC6"/>
    <mergeCell ref="AD5:AG6"/>
    <mergeCell ref="AQ5:AU6"/>
    <mergeCell ref="AH5:AJ6"/>
    <mergeCell ref="P5:T6"/>
    <mergeCell ref="AK5:AP6"/>
    <mergeCell ref="B7:H7"/>
    <mergeCell ref="B8:H8"/>
    <mergeCell ref="I8:O8"/>
    <mergeCell ref="P8:T8"/>
    <mergeCell ref="U8:W8"/>
    <mergeCell ref="AV8:BA8"/>
    <mergeCell ref="U7:W7"/>
    <mergeCell ref="P7:T7"/>
    <mergeCell ref="I7:O7"/>
    <mergeCell ref="AV7:BA7"/>
    <mergeCell ref="AQ7:AU7"/>
    <mergeCell ref="AK7:AP7"/>
    <mergeCell ref="AH7:AJ7"/>
    <mergeCell ref="AD7:AG7"/>
    <mergeCell ref="X7:AC7"/>
    <mergeCell ref="X8:AC8"/>
    <mergeCell ref="AD8:AG8"/>
    <mergeCell ref="AH8:AJ8"/>
    <mergeCell ref="AK8:AP8"/>
    <mergeCell ref="AQ8:AU8"/>
    <mergeCell ref="AH9:AJ9"/>
    <mergeCell ref="AK9:AP9"/>
    <mergeCell ref="AQ9:AU9"/>
    <mergeCell ref="AV9:BA9"/>
    <mergeCell ref="B10:H10"/>
    <mergeCell ref="I10:O10"/>
    <mergeCell ref="P10:T10"/>
    <mergeCell ref="U10:W10"/>
    <mergeCell ref="X10:AC10"/>
    <mergeCell ref="AD10:AG10"/>
    <mergeCell ref="B9:H9"/>
    <mergeCell ref="I9:O9"/>
    <mergeCell ref="P9:T9"/>
    <mergeCell ref="U9:W9"/>
    <mergeCell ref="X9:AC9"/>
    <mergeCell ref="AD9:AG9"/>
    <mergeCell ref="W12:AC12"/>
    <mergeCell ref="AZ12:BA12"/>
    <mergeCell ref="AF12:AK12"/>
    <mergeCell ref="AN12:AY12"/>
    <mergeCell ref="B13:H16"/>
    <mergeCell ref="I13:BA16"/>
    <mergeCell ref="AD12:AE12"/>
    <mergeCell ref="AL12:AM12"/>
    <mergeCell ref="B38:T38"/>
    <mergeCell ref="U38:Z38"/>
    <mergeCell ref="AH10:AJ10"/>
    <mergeCell ref="AK10:AP10"/>
    <mergeCell ref="AQ10:AU10"/>
    <mergeCell ref="B18:BA18"/>
    <mergeCell ref="J12:L12"/>
    <mergeCell ref="T12:V12"/>
    <mergeCell ref="B19:BA24"/>
    <mergeCell ref="B25:BA25"/>
    <mergeCell ref="B26:BA37"/>
    <mergeCell ref="AV10:BA10"/>
    <mergeCell ref="B17:BA17"/>
    <mergeCell ref="B11:BA11"/>
    <mergeCell ref="B12:I12"/>
    <mergeCell ref="M12:S12"/>
    <mergeCell ref="C52:F52"/>
    <mergeCell ref="C47:F47"/>
    <mergeCell ref="C48:F48"/>
    <mergeCell ref="C49:F49"/>
    <mergeCell ref="C50:F50"/>
    <mergeCell ref="C51:F51"/>
  </mergeCells>
  <conditionalFormatting sqref="V2:AE2">
    <cfRule type="expression" dxfId="1" priority="2">
      <formula>$T$2="Si"</formula>
    </cfRule>
  </conditionalFormatting>
  <conditionalFormatting sqref="AF2:BA2">
    <cfRule type="expression" dxfId="0" priority="1">
      <formula>$T$2="Si"</formula>
    </cfRule>
  </conditionalFormatting>
  <dataValidations count="2">
    <dataValidation type="list" allowBlank="1" showInputMessage="1" showErrorMessage="1" sqref="T2:U2">
      <formula1>sinon</formula1>
    </dataValidation>
    <dataValidation type="list" allowBlank="1" showInputMessage="1" showErrorMessage="1" sqref="P7:T10">
      <formula1>tipobateria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059"/>
  <sheetViews>
    <sheetView zoomScaleNormal="100" zoomScaleSheetLayoutView="100" workbookViewId="0">
      <selection activeCell="E2" sqref="E2"/>
    </sheetView>
  </sheetViews>
  <sheetFormatPr baseColWidth="10" defaultColWidth="4.7109375" defaultRowHeight="15" customHeight="1" x14ac:dyDescent="0.25"/>
  <cols>
    <col min="1" max="3" width="4" style="80" customWidth="1"/>
    <col min="4" max="31" width="4.7109375" style="11" customWidth="1"/>
    <col min="32" max="33" width="4" style="80" customWidth="1"/>
    <col min="34" max="34" width="4" style="81" customWidth="1"/>
    <col min="35" max="35" width="4.7109375" style="45" customWidth="1"/>
    <col min="36" max="39" width="4.7109375" style="46" customWidth="1"/>
    <col min="40" max="43" width="4.7109375" style="45" customWidth="1"/>
    <col min="44" max="44" width="7.140625" style="45" bestFit="1" customWidth="1"/>
    <col min="45" max="48" width="4.7109375" style="45" customWidth="1"/>
    <col min="49" max="49" width="7.140625" style="45" bestFit="1" customWidth="1"/>
    <col min="50" max="53" width="4.7109375" style="45" customWidth="1"/>
    <col min="54" max="54" width="7.140625" style="45" bestFit="1" customWidth="1"/>
    <col min="55" max="58" width="4.7109375" style="45" customWidth="1"/>
    <col min="59" max="59" width="7.140625" style="45" bestFit="1" customWidth="1"/>
    <col min="60" max="69" width="4.7109375" style="45" customWidth="1"/>
    <col min="70" max="140" width="4.7109375" style="47" customWidth="1"/>
    <col min="141" max="147" width="4.7109375" style="47"/>
    <col min="148" max="149" width="4.7109375" style="47" customWidth="1"/>
    <col min="150" max="153" width="4.7109375" style="19" customWidth="1"/>
    <col min="154" max="154" width="4.7109375" style="48"/>
    <col min="155" max="156" width="4.7109375" style="48" customWidth="1"/>
    <col min="157" max="157" width="4.7109375" style="48"/>
    <col min="158" max="159" width="4.7109375" style="48" customWidth="1"/>
    <col min="160" max="160" width="4.7109375" style="48"/>
    <col min="161" max="161" width="4.7109375" style="19"/>
    <col min="162" max="163" width="4.7109375" style="19" customWidth="1"/>
    <col min="164" max="164" width="4.7109375" style="19"/>
    <col min="165" max="166" width="4.7109375" style="19" customWidth="1"/>
    <col min="167" max="168" width="4.7109375" style="19"/>
    <col min="169" max="170" width="4.7109375" style="19" customWidth="1"/>
    <col min="171" max="171" width="4.7109375" style="19"/>
    <col min="172" max="173" width="4.7109375" style="19" customWidth="1"/>
    <col min="174" max="175" width="4.7109375" style="19"/>
    <col min="176" max="177" width="4.7109375" style="19" customWidth="1"/>
    <col min="178" max="178" width="4.7109375" style="19"/>
    <col min="179" max="180" width="4.7109375" style="19" customWidth="1"/>
    <col min="181" max="182" width="4.7109375" style="19"/>
    <col min="183" max="184" width="4.7109375" style="19" customWidth="1"/>
    <col min="185" max="185" width="4.7109375" style="19"/>
    <col min="186" max="187" width="4.7109375" style="19" customWidth="1"/>
    <col min="188" max="189" width="4.7109375" style="19"/>
    <col min="190" max="191" width="4.7109375" style="19" customWidth="1"/>
    <col min="192" max="192" width="4.7109375" style="19"/>
    <col min="193" max="194" width="4.7109375" style="19" customWidth="1"/>
    <col min="195" max="251" width="4.7109375" style="19"/>
    <col min="252" max="16384" width="4.7109375" style="11"/>
  </cols>
  <sheetData>
    <row r="1" spans="1:251" ht="15" customHeight="1" x14ac:dyDescent="0.25">
      <c r="A1" s="652" t="s">
        <v>400</v>
      </c>
      <c r="B1" s="652"/>
      <c r="C1" s="65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641" t="s">
        <v>406</v>
      </c>
      <c r="AG1" s="641"/>
      <c r="AH1" s="641"/>
      <c r="AI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</row>
    <row r="2" spans="1:251" ht="15" customHeight="1" x14ac:dyDescent="0.25">
      <c r="A2" s="652"/>
      <c r="B2" s="652"/>
      <c r="C2" s="652"/>
      <c r="E2" s="57"/>
      <c r="AF2" s="642"/>
      <c r="AG2" s="642"/>
      <c r="AH2" s="642"/>
      <c r="AI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EM2" s="50"/>
      <c r="EN2" s="50"/>
      <c r="EO2" s="50"/>
      <c r="EP2" s="50"/>
      <c r="EQ2" s="50"/>
      <c r="ER2" s="50"/>
      <c r="ES2" s="50"/>
      <c r="EX2" s="19"/>
      <c r="EY2" s="19"/>
      <c r="EZ2" s="19"/>
      <c r="FA2" s="19"/>
      <c r="FB2" s="19"/>
      <c r="FC2" s="19"/>
      <c r="FD2" s="19"/>
    </row>
    <row r="3" spans="1:251" s="34" customFormat="1" ht="15" customHeight="1" x14ac:dyDescent="0.25">
      <c r="A3" s="652"/>
      <c r="B3" s="652"/>
      <c r="C3" s="652"/>
      <c r="AF3" s="642"/>
      <c r="AG3" s="642"/>
      <c r="AH3" s="642"/>
      <c r="AI3" s="49"/>
      <c r="AJ3" s="46"/>
      <c r="AK3" s="46"/>
      <c r="AL3" s="46"/>
      <c r="AM3" s="46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52"/>
      <c r="EM3" s="52"/>
      <c r="EN3" s="52"/>
      <c r="EO3" s="52"/>
      <c r="EP3" s="52"/>
      <c r="EQ3" s="52"/>
      <c r="ER3" s="52"/>
      <c r="ES3" s="52"/>
      <c r="ET3" s="53"/>
      <c r="EU3" s="53"/>
      <c r="EV3" s="53"/>
      <c r="EW3" s="53"/>
      <c r="EX3" s="53"/>
      <c r="EY3" s="51"/>
      <c r="EZ3" s="53"/>
      <c r="FA3" s="53"/>
      <c r="FB3" s="53"/>
      <c r="FC3" s="53"/>
      <c r="FD3" s="53"/>
      <c r="FE3" s="53"/>
      <c r="FF3" s="51"/>
      <c r="FG3" s="53"/>
      <c r="FH3" s="53"/>
      <c r="FI3" s="53"/>
      <c r="FJ3" s="53"/>
      <c r="FK3" s="53"/>
      <c r="FL3" s="53"/>
      <c r="FM3" s="51"/>
      <c r="FN3" s="53"/>
      <c r="FO3" s="53"/>
      <c r="FP3" s="53"/>
      <c r="FQ3" s="53"/>
      <c r="FR3" s="53"/>
      <c r="FS3" s="53"/>
      <c r="FT3" s="51"/>
      <c r="FU3" s="53"/>
      <c r="FV3" s="53"/>
      <c r="FW3" s="53"/>
      <c r="FX3" s="53"/>
      <c r="FY3" s="53"/>
      <c r="FZ3" s="53"/>
      <c r="GA3" s="51"/>
      <c r="GB3" s="53"/>
      <c r="GC3" s="53"/>
      <c r="GD3" s="53"/>
      <c r="GE3" s="53"/>
      <c r="GF3" s="53"/>
      <c r="GG3" s="53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ht="15" customHeight="1" x14ac:dyDescent="0.25">
      <c r="A4" s="652"/>
      <c r="B4" s="652"/>
      <c r="C4" s="652"/>
      <c r="AF4" s="642"/>
      <c r="AG4" s="642"/>
      <c r="AH4" s="642"/>
      <c r="AI4" s="56"/>
      <c r="AJ4" s="644"/>
      <c r="AK4" s="644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EL4" s="50"/>
      <c r="EM4" s="50"/>
      <c r="EN4" s="50"/>
      <c r="EO4" s="50"/>
      <c r="EP4" s="50"/>
      <c r="EQ4" s="50"/>
      <c r="ER4" s="50"/>
      <c r="EX4" s="19"/>
      <c r="EY4" s="19"/>
      <c r="EZ4" s="19"/>
      <c r="FA4" s="19"/>
      <c r="FB4" s="19"/>
      <c r="FC4" s="19"/>
      <c r="FD4" s="19"/>
    </row>
    <row r="5" spans="1:251" ht="15" customHeight="1" x14ac:dyDescent="0.25">
      <c r="A5" s="652"/>
      <c r="B5" s="652"/>
      <c r="C5" s="652"/>
      <c r="AF5" s="642"/>
      <c r="AG5" s="642"/>
      <c r="AH5" s="642"/>
      <c r="AI5" s="56"/>
      <c r="AL5" s="644"/>
      <c r="AM5" s="644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EL5" s="50"/>
      <c r="EM5" s="50"/>
      <c r="EN5" s="50"/>
      <c r="EO5" s="50"/>
      <c r="EP5" s="50"/>
      <c r="EQ5" s="50"/>
      <c r="ER5" s="50"/>
      <c r="EX5" s="19"/>
      <c r="EY5" s="19"/>
      <c r="EZ5" s="19"/>
      <c r="FA5" s="19"/>
      <c r="FB5" s="19"/>
      <c r="FC5" s="19"/>
      <c r="FD5" s="19"/>
    </row>
    <row r="6" spans="1:251" ht="15" customHeight="1" x14ac:dyDescent="0.25">
      <c r="A6" s="652"/>
      <c r="B6" s="652"/>
      <c r="C6" s="652"/>
      <c r="AF6" s="642"/>
      <c r="AG6" s="642"/>
      <c r="AH6" s="642"/>
      <c r="AI6" s="56"/>
      <c r="AL6" s="644"/>
      <c r="AM6" s="644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EL6" s="50"/>
      <c r="EM6" s="50"/>
      <c r="EN6" s="50"/>
      <c r="EO6" s="50"/>
      <c r="EP6" s="50"/>
      <c r="EQ6" s="50"/>
      <c r="ER6" s="50"/>
      <c r="EX6" s="19"/>
      <c r="EY6" s="19"/>
      <c r="EZ6" s="19"/>
      <c r="FA6" s="19"/>
      <c r="FB6" s="19"/>
      <c r="FC6" s="19"/>
      <c r="FD6" s="19"/>
    </row>
    <row r="7" spans="1:251" ht="15" customHeight="1" x14ac:dyDescent="0.25">
      <c r="A7" s="652"/>
      <c r="B7" s="652"/>
      <c r="C7" s="652"/>
      <c r="AF7" s="642"/>
      <c r="AG7" s="642"/>
      <c r="AH7" s="642"/>
      <c r="AI7" s="56"/>
      <c r="AJ7" s="644"/>
      <c r="AK7" s="644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EL7" s="50"/>
      <c r="EM7" s="50"/>
      <c r="EN7" s="50"/>
      <c r="EO7" s="50"/>
      <c r="EP7" s="50"/>
      <c r="EQ7" s="50"/>
      <c r="ER7" s="50"/>
      <c r="EX7" s="19"/>
      <c r="EY7" s="19"/>
      <c r="EZ7" s="19"/>
      <c r="FA7" s="19"/>
      <c r="FB7" s="19"/>
      <c r="FC7" s="19"/>
      <c r="FD7" s="19"/>
    </row>
    <row r="8" spans="1:251" ht="15" customHeight="1" x14ac:dyDescent="0.25">
      <c r="A8" s="652"/>
      <c r="B8" s="652"/>
      <c r="C8" s="652"/>
      <c r="AF8" s="642"/>
      <c r="AG8" s="642"/>
      <c r="AH8" s="642"/>
      <c r="AI8" s="56"/>
      <c r="AL8" s="644"/>
      <c r="AM8" s="644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EL8" s="50"/>
      <c r="EM8" s="50"/>
      <c r="EN8" s="50"/>
      <c r="EO8" s="50"/>
      <c r="EP8" s="50"/>
      <c r="EQ8" s="50"/>
      <c r="ER8" s="50"/>
      <c r="EX8" s="19"/>
      <c r="EY8" s="19"/>
      <c r="EZ8" s="19"/>
      <c r="FA8" s="19"/>
      <c r="FB8" s="19"/>
      <c r="FC8" s="19"/>
      <c r="FD8" s="19"/>
    </row>
    <row r="9" spans="1:251" ht="15" customHeight="1" x14ac:dyDescent="0.25">
      <c r="A9" s="652"/>
      <c r="B9" s="652"/>
      <c r="C9" s="652"/>
      <c r="AF9" s="642"/>
      <c r="AG9" s="642"/>
      <c r="AH9" s="642"/>
      <c r="AI9" s="56"/>
      <c r="AL9" s="644"/>
      <c r="AM9" s="644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EL9" s="50"/>
      <c r="EM9" s="50"/>
      <c r="EN9" s="50"/>
      <c r="EO9" s="50"/>
      <c r="EP9" s="50"/>
      <c r="EQ9" s="50"/>
      <c r="ER9" s="50"/>
      <c r="EX9" s="19"/>
      <c r="EY9" s="19"/>
      <c r="EZ9" s="19"/>
      <c r="FA9" s="19"/>
      <c r="FB9" s="19"/>
      <c r="FC9" s="19"/>
      <c r="FD9" s="19"/>
    </row>
    <row r="10" spans="1:251" ht="15" customHeight="1" x14ac:dyDescent="0.25">
      <c r="A10" s="652"/>
      <c r="B10" s="652"/>
      <c r="C10" s="652"/>
      <c r="AF10" s="642"/>
      <c r="AG10" s="642"/>
      <c r="AH10" s="642"/>
      <c r="AI10" s="56"/>
      <c r="AJ10" s="644"/>
      <c r="AK10" s="644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EL10" s="50"/>
      <c r="EM10" s="50"/>
      <c r="EN10" s="50"/>
      <c r="EO10" s="50"/>
      <c r="EP10" s="50"/>
      <c r="EQ10" s="50"/>
      <c r="ER10" s="50"/>
      <c r="EX10" s="19"/>
      <c r="EY10" s="19"/>
      <c r="EZ10" s="19"/>
      <c r="FA10" s="19"/>
      <c r="FB10" s="19"/>
      <c r="FC10" s="19"/>
      <c r="FD10" s="19"/>
    </row>
    <row r="11" spans="1:251" ht="15" customHeight="1" x14ac:dyDescent="0.25">
      <c r="A11" s="652"/>
      <c r="B11" s="652"/>
      <c r="C11" s="652"/>
      <c r="AF11" s="642"/>
      <c r="AG11" s="642"/>
      <c r="AH11" s="642"/>
      <c r="AI11" s="56"/>
      <c r="AL11" s="644"/>
      <c r="AM11" s="644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EL11" s="50"/>
      <c r="EM11" s="50"/>
      <c r="EN11" s="50"/>
      <c r="EO11" s="50"/>
      <c r="EP11" s="50"/>
      <c r="EQ11" s="50"/>
      <c r="ER11" s="50"/>
      <c r="EX11" s="19"/>
      <c r="EY11" s="19"/>
      <c r="EZ11" s="19"/>
      <c r="FA11" s="19"/>
      <c r="FB11" s="19"/>
      <c r="FC11" s="19"/>
      <c r="FD11" s="19"/>
    </row>
    <row r="12" spans="1:251" ht="15" customHeight="1" x14ac:dyDescent="0.25">
      <c r="A12" s="652"/>
      <c r="B12" s="652"/>
      <c r="C12" s="652"/>
      <c r="AF12" s="642"/>
      <c r="AG12" s="642"/>
      <c r="AH12" s="642"/>
      <c r="AI12" s="56"/>
      <c r="AL12" s="644"/>
      <c r="AM12" s="644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EL12" s="50"/>
      <c r="EM12" s="50"/>
      <c r="EN12" s="50"/>
      <c r="EO12" s="50"/>
      <c r="EP12" s="50"/>
      <c r="EQ12" s="50"/>
      <c r="ER12" s="50"/>
      <c r="EX12" s="19"/>
      <c r="EY12" s="19"/>
      <c r="EZ12" s="19"/>
      <c r="FA12" s="19"/>
      <c r="FB12" s="19"/>
      <c r="FC12" s="19"/>
      <c r="FD12" s="19"/>
    </row>
    <row r="13" spans="1:251" ht="15" customHeight="1" x14ac:dyDescent="0.25">
      <c r="A13" s="653"/>
      <c r="B13" s="653"/>
      <c r="C13" s="653"/>
      <c r="AF13" s="643"/>
      <c r="AG13" s="643"/>
      <c r="AH13" s="643"/>
      <c r="AI13" s="56"/>
      <c r="AJ13" s="644"/>
      <c r="AK13" s="644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EL13" s="50"/>
      <c r="EM13" s="50"/>
      <c r="EN13" s="50"/>
      <c r="EO13" s="50"/>
      <c r="EP13" s="50"/>
      <c r="EQ13" s="50"/>
      <c r="ER13" s="50"/>
      <c r="EX13" s="19"/>
      <c r="EY13" s="19"/>
      <c r="EZ13" s="19"/>
      <c r="FA13" s="19"/>
      <c r="FB13" s="19"/>
      <c r="FC13" s="19"/>
      <c r="FD13" s="19"/>
    </row>
    <row r="14" spans="1:251" ht="15" customHeight="1" x14ac:dyDescent="0.25">
      <c r="A14" s="641" t="s">
        <v>401</v>
      </c>
      <c r="B14" s="641"/>
      <c r="C14" s="641"/>
      <c r="AF14" s="641" t="s">
        <v>407</v>
      </c>
      <c r="AG14" s="641"/>
      <c r="AH14" s="641"/>
      <c r="AI14" s="56"/>
      <c r="AL14" s="644"/>
      <c r="AM14" s="644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EL14" s="50"/>
      <c r="EM14" s="50"/>
      <c r="EN14" s="50"/>
      <c r="EO14" s="50"/>
      <c r="EP14" s="50"/>
      <c r="EQ14" s="50"/>
      <c r="ER14" s="50"/>
      <c r="EX14" s="19"/>
      <c r="EY14" s="19"/>
      <c r="EZ14" s="19"/>
      <c r="FA14" s="19"/>
      <c r="FB14" s="19"/>
      <c r="FC14" s="19"/>
      <c r="FD14" s="19"/>
    </row>
    <row r="15" spans="1:251" ht="15" customHeight="1" x14ac:dyDescent="0.25">
      <c r="A15" s="654"/>
      <c r="B15" s="654"/>
      <c r="C15" s="654"/>
      <c r="AF15" s="642"/>
      <c r="AG15" s="642"/>
      <c r="AH15" s="642"/>
      <c r="AI15" s="56"/>
      <c r="AL15" s="644"/>
      <c r="AM15" s="644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EL15" s="50"/>
      <c r="EM15" s="50"/>
      <c r="EN15" s="50"/>
      <c r="EO15" s="50"/>
      <c r="EP15" s="50"/>
      <c r="EQ15" s="50"/>
      <c r="ER15" s="50"/>
      <c r="EX15" s="19"/>
      <c r="EY15" s="19"/>
      <c r="EZ15" s="19"/>
      <c r="FA15" s="19"/>
      <c r="FB15" s="19"/>
      <c r="FC15" s="19"/>
      <c r="FD15" s="19"/>
    </row>
    <row r="16" spans="1:251" ht="15" customHeight="1" x14ac:dyDescent="0.25">
      <c r="A16" s="654"/>
      <c r="B16" s="654"/>
      <c r="C16" s="654"/>
      <c r="AF16" s="642"/>
      <c r="AG16" s="642"/>
      <c r="AH16" s="642"/>
      <c r="AI16" s="56"/>
      <c r="AJ16" s="644"/>
      <c r="AK16" s="644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EL16" s="50"/>
      <c r="EM16" s="50"/>
      <c r="EN16" s="50"/>
      <c r="EO16" s="50"/>
      <c r="EP16" s="50"/>
      <c r="EQ16" s="50"/>
      <c r="ER16" s="50"/>
      <c r="EX16" s="19"/>
      <c r="EY16" s="19"/>
      <c r="EZ16" s="19"/>
      <c r="FA16" s="19"/>
      <c r="FB16" s="19"/>
      <c r="FC16" s="19"/>
      <c r="FD16" s="19"/>
    </row>
    <row r="17" spans="1:251" ht="15" customHeight="1" x14ac:dyDescent="0.25">
      <c r="A17" s="654"/>
      <c r="B17" s="654"/>
      <c r="C17" s="654"/>
      <c r="AF17" s="642"/>
      <c r="AG17" s="642"/>
      <c r="AH17" s="642"/>
      <c r="AI17" s="56"/>
      <c r="AL17" s="644"/>
      <c r="AM17" s="644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EK17" s="50"/>
      <c r="EL17" s="50"/>
      <c r="EM17" s="50"/>
      <c r="EN17" s="50"/>
      <c r="EO17" s="50"/>
      <c r="EP17" s="50"/>
      <c r="EQ17" s="50"/>
      <c r="EX17" s="19"/>
      <c r="EY17" s="19"/>
      <c r="EZ17" s="19"/>
      <c r="FA17" s="19"/>
      <c r="FB17" s="19"/>
      <c r="FC17" s="19"/>
      <c r="FD17" s="19"/>
    </row>
    <row r="18" spans="1:251" ht="15" customHeight="1" x14ac:dyDescent="0.25">
      <c r="A18" s="654"/>
      <c r="B18" s="654"/>
      <c r="C18" s="654"/>
      <c r="AF18" s="642"/>
      <c r="AG18" s="642"/>
      <c r="AH18" s="642"/>
      <c r="AI18" s="56"/>
      <c r="AL18" s="644"/>
      <c r="AM18" s="644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EL18" s="50"/>
      <c r="EM18" s="50"/>
      <c r="EN18" s="50"/>
      <c r="EO18" s="50"/>
      <c r="EP18" s="50"/>
      <c r="EQ18" s="50"/>
      <c r="ER18" s="50"/>
      <c r="EX18" s="19"/>
      <c r="EY18" s="19"/>
      <c r="EZ18" s="19"/>
      <c r="FA18" s="19"/>
      <c r="FB18" s="19"/>
      <c r="FC18" s="19"/>
      <c r="FD18" s="19"/>
    </row>
    <row r="19" spans="1:251" ht="15" customHeight="1" x14ac:dyDescent="0.25">
      <c r="A19" s="654"/>
      <c r="B19" s="654"/>
      <c r="C19" s="654"/>
      <c r="AF19" s="642"/>
      <c r="AG19" s="642"/>
      <c r="AH19" s="642"/>
      <c r="AI19" s="56"/>
      <c r="AJ19" s="644"/>
      <c r="AK19" s="644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EL19" s="50"/>
      <c r="EM19" s="50"/>
      <c r="EN19" s="50"/>
      <c r="EO19" s="50"/>
      <c r="EP19" s="50"/>
      <c r="EQ19" s="50"/>
      <c r="ER19" s="50"/>
      <c r="EX19" s="19"/>
      <c r="EY19" s="19"/>
      <c r="EZ19" s="19"/>
      <c r="FA19" s="19"/>
      <c r="FB19" s="19"/>
      <c r="FC19" s="19"/>
      <c r="FD19" s="19"/>
    </row>
    <row r="20" spans="1:251" ht="15" customHeight="1" x14ac:dyDescent="0.25">
      <c r="A20" s="654"/>
      <c r="B20" s="654"/>
      <c r="C20" s="654"/>
      <c r="AF20" s="642"/>
      <c r="AG20" s="642"/>
      <c r="AH20" s="642"/>
      <c r="AI20" s="56"/>
      <c r="AL20" s="644"/>
      <c r="AM20" s="644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EL20" s="50"/>
      <c r="EM20" s="50"/>
      <c r="EN20" s="50"/>
      <c r="EO20" s="50"/>
      <c r="EP20" s="50"/>
      <c r="EQ20" s="50"/>
      <c r="ER20" s="50"/>
      <c r="EX20" s="19"/>
      <c r="EY20" s="19"/>
      <c r="EZ20" s="19"/>
      <c r="FA20" s="19"/>
      <c r="FB20" s="19"/>
      <c r="FC20" s="19"/>
      <c r="FD20" s="19"/>
    </row>
    <row r="21" spans="1:251" ht="15" customHeight="1" x14ac:dyDescent="0.25">
      <c r="A21" s="654"/>
      <c r="B21" s="654"/>
      <c r="C21" s="654"/>
      <c r="AF21" s="642"/>
      <c r="AG21" s="642"/>
      <c r="AH21" s="642"/>
      <c r="AI21" s="56"/>
      <c r="AL21" s="644"/>
      <c r="AM21" s="644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EL21" s="50"/>
      <c r="EM21" s="50"/>
      <c r="EN21" s="50"/>
      <c r="EO21" s="50"/>
      <c r="EP21" s="50"/>
      <c r="EQ21" s="50"/>
      <c r="ER21" s="50"/>
      <c r="EX21" s="19"/>
      <c r="EY21" s="19"/>
      <c r="EZ21" s="19"/>
      <c r="FA21" s="19"/>
      <c r="FB21" s="19"/>
      <c r="FC21" s="19"/>
      <c r="FD21" s="19"/>
    </row>
    <row r="22" spans="1:251" ht="15" customHeight="1" x14ac:dyDescent="0.25">
      <c r="A22" s="654"/>
      <c r="B22" s="654"/>
      <c r="C22" s="654"/>
      <c r="AF22" s="642"/>
      <c r="AG22" s="642"/>
      <c r="AH22" s="642"/>
      <c r="AI22" s="56"/>
      <c r="AJ22" s="644"/>
      <c r="AK22" s="644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EL22" s="50"/>
      <c r="EM22" s="50"/>
      <c r="EN22" s="50"/>
      <c r="EO22" s="50"/>
      <c r="EP22" s="50"/>
      <c r="EQ22" s="50"/>
      <c r="ER22" s="50"/>
      <c r="EX22" s="19"/>
      <c r="EY22" s="19"/>
      <c r="EZ22" s="19"/>
      <c r="FA22" s="19"/>
      <c r="FB22" s="19"/>
      <c r="FC22" s="19"/>
      <c r="FD22" s="19"/>
    </row>
    <row r="23" spans="1:251" ht="15" customHeight="1" x14ac:dyDescent="0.25">
      <c r="A23" s="654"/>
      <c r="B23" s="654"/>
      <c r="C23" s="654"/>
      <c r="AF23" s="642"/>
      <c r="AG23" s="642"/>
      <c r="AH23" s="642"/>
      <c r="AI23" s="56"/>
      <c r="AL23" s="644"/>
      <c r="AM23" s="644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EL23" s="50"/>
      <c r="EM23" s="50"/>
      <c r="EN23" s="50"/>
      <c r="EO23" s="50"/>
      <c r="EP23" s="50"/>
      <c r="EQ23" s="50"/>
      <c r="ER23" s="50"/>
      <c r="EX23" s="19"/>
      <c r="EY23" s="19"/>
      <c r="EZ23" s="19"/>
      <c r="FA23" s="19"/>
      <c r="FB23" s="19"/>
      <c r="FC23" s="19"/>
      <c r="FD23" s="19"/>
    </row>
    <row r="24" spans="1:251" ht="15" customHeight="1" x14ac:dyDescent="0.25">
      <c r="A24" s="654"/>
      <c r="B24" s="654"/>
      <c r="C24" s="654"/>
      <c r="AF24" s="642"/>
      <c r="AG24" s="642"/>
      <c r="AH24" s="642"/>
      <c r="AI24" s="56"/>
      <c r="AL24" s="644"/>
      <c r="AM24" s="644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EL24" s="50"/>
      <c r="EM24" s="50"/>
      <c r="EN24" s="50"/>
      <c r="EO24" s="50"/>
      <c r="EP24" s="50"/>
      <c r="EQ24" s="50"/>
      <c r="ER24" s="50"/>
      <c r="EX24" s="19"/>
      <c r="EY24" s="19"/>
      <c r="EZ24" s="19"/>
      <c r="FA24" s="19"/>
      <c r="FB24" s="19"/>
      <c r="FC24" s="19"/>
      <c r="FD24" s="19"/>
    </row>
    <row r="25" spans="1:251" ht="15" customHeight="1" x14ac:dyDescent="0.25">
      <c r="A25" s="654"/>
      <c r="B25" s="654"/>
      <c r="C25" s="654"/>
      <c r="AF25" s="642"/>
      <c r="AG25" s="642"/>
      <c r="AH25" s="642"/>
      <c r="AI25" s="56"/>
      <c r="AJ25" s="644"/>
      <c r="AK25" s="644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EL25" s="50"/>
      <c r="EM25" s="50"/>
      <c r="EN25" s="50"/>
      <c r="EO25" s="50"/>
      <c r="EP25" s="50"/>
      <c r="EQ25" s="50"/>
      <c r="ER25" s="50"/>
      <c r="EX25" s="19"/>
      <c r="EY25" s="19"/>
      <c r="EZ25" s="19"/>
      <c r="FA25" s="19"/>
      <c r="FB25" s="19"/>
      <c r="FC25" s="19"/>
      <c r="FD25" s="19"/>
    </row>
    <row r="26" spans="1:251" s="86" customFormat="1" ht="15" customHeight="1" x14ac:dyDescent="0.25">
      <c r="A26" s="643"/>
      <c r="B26" s="643"/>
      <c r="C26" s="643"/>
      <c r="AF26" s="643"/>
      <c r="AG26" s="643"/>
      <c r="AH26" s="643"/>
      <c r="AI26" s="87"/>
      <c r="AJ26" s="46"/>
      <c r="AK26" s="46"/>
      <c r="AL26" s="644"/>
      <c r="AM26" s="644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50"/>
      <c r="EM26" s="50"/>
      <c r="EN26" s="50"/>
      <c r="EO26" s="50"/>
      <c r="EP26" s="50"/>
      <c r="EQ26" s="50"/>
      <c r="ER26" s="50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ht="15" customHeight="1" x14ac:dyDescent="0.25">
      <c r="A27" s="641" t="s">
        <v>402</v>
      </c>
      <c r="B27" s="641"/>
      <c r="C27" s="641"/>
      <c r="AF27" s="641" t="s">
        <v>408</v>
      </c>
      <c r="AG27" s="641"/>
      <c r="AH27" s="641"/>
      <c r="AI27" s="56"/>
      <c r="AL27" s="644"/>
      <c r="AM27" s="644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EL27" s="50"/>
      <c r="EM27" s="50"/>
      <c r="EN27" s="50"/>
      <c r="EO27" s="50"/>
      <c r="EP27" s="50"/>
      <c r="EQ27" s="50"/>
      <c r="ER27" s="50"/>
      <c r="EX27" s="19"/>
      <c r="EY27" s="19"/>
      <c r="EZ27" s="19"/>
      <c r="FA27" s="19"/>
      <c r="FB27" s="19"/>
      <c r="FC27" s="19"/>
      <c r="FD27" s="19"/>
    </row>
    <row r="28" spans="1:251" ht="15" customHeight="1" x14ac:dyDescent="0.25">
      <c r="A28" s="642"/>
      <c r="B28" s="642"/>
      <c r="C28" s="642"/>
      <c r="AF28" s="642"/>
      <c r="AG28" s="642"/>
      <c r="AH28" s="642"/>
      <c r="AI28" s="56"/>
      <c r="AJ28" s="644"/>
      <c r="AK28" s="644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EL28" s="50"/>
      <c r="EM28" s="50"/>
      <c r="EN28" s="50"/>
      <c r="EO28" s="50"/>
      <c r="EP28" s="50"/>
      <c r="EQ28" s="50"/>
      <c r="ER28" s="50"/>
      <c r="EX28" s="19"/>
      <c r="EY28" s="19"/>
      <c r="EZ28" s="19"/>
      <c r="FA28" s="19"/>
      <c r="FB28" s="19"/>
      <c r="FC28" s="19"/>
      <c r="FD28" s="19"/>
    </row>
    <row r="29" spans="1:251" ht="15" customHeight="1" x14ac:dyDescent="0.25">
      <c r="A29" s="642"/>
      <c r="B29" s="642"/>
      <c r="C29" s="642"/>
      <c r="AF29" s="642"/>
      <c r="AG29" s="642"/>
      <c r="AH29" s="642"/>
      <c r="AI29" s="56"/>
      <c r="AL29" s="644"/>
      <c r="AM29" s="644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EL29" s="50"/>
      <c r="EM29" s="50"/>
      <c r="EN29" s="50"/>
      <c r="EO29" s="50"/>
      <c r="EP29" s="50"/>
      <c r="EQ29" s="50"/>
      <c r="ER29" s="50"/>
      <c r="EX29" s="19"/>
      <c r="EY29" s="19"/>
      <c r="EZ29" s="19"/>
      <c r="FA29" s="19"/>
      <c r="FB29" s="19"/>
      <c r="FC29" s="19"/>
      <c r="FD29" s="19"/>
    </row>
    <row r="30" spans="1:251" ht="15" customHeight="1" x14ac:dyDescent="0.25">
      <c r="A30" s="642"/>
      <c r="B30" s="642"/>
      <c r="C30" s="642"/>
      <c r="AF30" s="642"/>
      <c r="AG30" s="642"/>
      <c r="AH30" s="642"/>
      <c r="AI30" s="56"/>
      <c r="AL30" s="644"/>
      <c r="AM30" s="644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EM30" s="50"/>
      <c r="EN30" s="50"/>
      <c r="EO30" s="50"/>
      <c r="EP30" s="50"/>
      <c r="EQ30" s="50"/>
      <c r="ER30" s="50"/>
      <c r="ES30" s="50"/>
      <c r="EX30" s="19"/>
      <c r="EY30" s="19"/>
      <c r="EZ30" s="19"/>
      <c r="FA30" s="19"/>
      <c r="FB30" s="19"/>
      <c r="FC30" s="19"/>
      <c r="FD30" s="19"/>
    </row>
    <row r="31" spans="1:251" ht="15" customHeight="1" x14ac:dyDescent="0.25">
      <c r="A31" s="642"/>
      <c r="B31" s="642"/>
      <c r="C31" s="642"/>
      <c r="AF31" s="642"/>
      <c r="AG31" s="642"/>
      <c r="AH31" s="642"/>
      <c r="AI31" s="56"/>
      <c r="AJ31" s="644"/>
      <c r="AK31" s="644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EM31" s="50"/>
      <c r="EN31" s="50"/>
      <c r="EO31" s="50"/>
      <c r="EP31" s="50"/>
      <c r="EQ31" s="50"/>
      <c r="ER31" s="50"/>
      <c r="ES31" s="50"/>
      <c r="EX31" s="19"/>
      <c r="EY31" s="19"/>
      <c r="EZ31" s="19"/>
      <c r="FA31" s="19"/>
      <c r="FB31" s="19"/>
      <c r="FC31" s="19"/>
      <c r="FD31" s="19"/>
    </row>
    <row r="32" spans="1:251" ht="15" customHeight="1" x14ac:dyDescent="0.25">
      <c r="A32" s="642"/>
      <c r="B32" s="642"/>
      <c r="C32" s="642"/>
      <c r="AF32" s="642"/>
      <c r="AG32" s="642"/>
      <c r="AH32" s="642"/>
      <c r="AI32" s="56"/>
      <c r="AL32" s="644"/>
      <c r="AM32" s="644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EM32" s="50"/>
      <c r="EN32" s="50"/>
      <c r="EO32" s="50"/>
      <c r="EP32" s="50"/>
      <c r="EQ32" s="50"/>
      <c r="ER32" s="50"/>
      <c r="ES32" s="50"/>
      <c r="EX32" s="19"/>
      <c r="EY32" s="19"/>
      <c r="EZ32" s="19"/>
      <c r="FA32" s="19"/>
      <c r="FB32" s="19"/>
      <c r="FC32" s="19"/>
      <c r="FD32" s="19"/>
    </row>
    <row r="33" spans="1:160" ht="15" customHeight="1" x14ac:dyDescent="0.25">
      <c r="A33" s="642"/>
      <c r="B33" s="642"/>
      <c r="C33" s="642"/>
      <c r="AF33" s="642"/>
      <c r="AG33" s="642"/>
      <c r="AH33" s="642"/>
      <c r="AI33" s="56"/>
      <c r="AL33" s="644"/>
      <c r="AM33" s="644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EM33" s="50"/>
      <c r="EN33" s="50"/>
      <c r="EO33" s="50"/>
      <c r="EP33" s="50"/>
      <c r="EQ33" s="50"/>
      <c r="ER33" s="50"/>
      <c r="ES33" s="50"/>
      <c r="EX33" s="19"/>
      <c r="EY33" s="19"/>
      <c r="EZ33" s="19"/>
      <c r="FA33" s="19"/>
      <c r="FB33" s="19"/>
      <c r="FC33" s="19"/>
      <c r="FD33" s="19"/>
    </row>
    <row r="34" spans="1:160" ht="15" customHeight="1" x14ac:dyDescent="0.25">
      <c r="A34" s="642"/>
      <c r="B34" s="642"/>
      <c r="C34" s="642"/>
      <c r="AF34" s="642"/>
      <c r="AG34" s="642"/>
      <c r="AH34" s="642"/>
      <c r="AI34" s="56"/>
      <c r="AJ34" s="644"/>
      <c r="AK34" s="644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EM34" s="50"/>
      <c r="EN34" s="50"/>
      <c r="EO34" s="50"/>
      <c r="EP34" s="50"/>
      <c r="EQ34" s="50"/>
      <c r="ER34" s="50"/>
      <c r="ES34" s="50"/>
      <c r="EX34" s="19"/>
      <c r="EY34" s="19"/>
      <c r="EZ34" s="19"/>
      <c r="FA34" s="19"/>
      <c r="FB34" s="19"/>
      <c r="FC34" s="19"/>
      <c r="FD34" s="19"/>
    </row>
    <row r="35" spans="1:160" ht="15" customHeight="1" x14ac:dyDescent="0.25">
      <c r="A35" s="642"/>
      <c r="B35" s="642"/>
      <c r="C35" s="642"/>
      <c r="AF35" s="642"/>
      <c r="AG35" s="642"/>
      <c r="AH35" s="642"/>
      <c r="AI35" s="56"/>
      <c r="AL35" s="644"/>
      <c r="AM35" s="644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EM35" s="50"/>
      <c r="EN35" s="50"/>
      <c r="EO35" s="50"/>
      <c r="EP35" s="50"/>
      <c r="EQ35" s="50"/>
      <c r="ER35" s="50"/>
      <c r="ES35" s="50"/>
      <c r="EX35" s="19"/>
      <c r="EY35" s="19"/>
      <c r="EZ35" s="19"/>
      <c r="FA35" s="19"/>
      <c r="FB35" s="19"/>
      <c r="FC35" s="19"/>
      <c r="FD35" s="19"/>
    </row>
    <row r="36" spans="1:160" ht="15" customHeight="1" x14ac:dyDescent="0.25">
      <c r="A36" s="642"/>
      <c r="B36" s="642"/>
      <c r="C36" s="642"/>
      <c r="AF36" s="642"/>
      <c r="AG36" s="642"/>
      <c r="AH36" s="642"/>
      <c r="AI36" s="56"/>
      <c r="AL36" s="644"/>
      <c r="AM36" s="644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EM36" s="50"/>
      <c r="EN36" s="50"/>
      <c r="EO36" s="50"/>
      <c r="EP36" s="50"/>
      <c r="EQ36" s="50"/>
      <c r="ER36" s="50"/>
      <c r="ES36" s="50"/>
      <c r="EX36" s="19"/>
      <c r="EY36" s="19"/>
      <c r="EZ36" s="19"/>
      <c r="FA36" s="19"/>
      <c r="FB36" s="19"/>
      <c r="FC36" s="19"/>
      <c r="FD36" s="19"/>
    </row>
    <row r="37" spans="1:160" ht="15" customHeight="1" x14ac:dyDescent="0.25">
      <c r="A37" s="642"/>
      <c r="B37" s="642"/>
      <c r="C37" s="642"/>
      <c r="AF37" s="642"/>
      <c r="AG37" s="642"/>
      <c r="AH37" s="642"/>
      <c r="AI37" s="56"/>
      <c r="AJ37" s="644"/>
      <c r="AK37" s="644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EM37" s="50"/>
      <c r="EN37" s="50"/>
      <c r="EO37" s="50"/>
      <c r="EP37" s="50"/>
      <c r="EQ37" s="50"/>
      <c r="ER37" s="50"/>
      <c r="ES37" s="50"/>
      <c r="EX37" s="19"/>
      <c r="EY37" s="19"/>
      <c r="EZ37" s="19"/>
      <c r="FA37" s="19"/>
      <c r="FB37" s="19"/>
      <c r="FC37" s="19"/>
      <c r="FD37" s="19"/>
    </row>
    <row r="38" spans="1:160" ht="15" customHeight="1" x14ac:dyDescent="0.25">
      <c r="A38" s="642"/>
      <c r="B38" s="642"/>
      <c r="C38" s="642"/>
      <c r="AF38" s="642"/>
      <c r="AG38" s="642"/>
      <c r="AH38" s="642"/>
      <c r="AI38" s="56"/>
      <c r="AL38" s="644"/>
      <c r="AM38" s="644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EM38" s="50"/>
      <c r="EN38" s="50"/>
      <c r="EO38" s="50"/>
      <c r="EP38" s="50"/>
      <c r="EQ38" s="50"/>
      <c r="ER38" s="50"/>
      <c r="ES38" s="50"/>
      <c r="EX38" s="19"/>
      <c r="EY38" s="19"/>
      <c r="EZ38" s="19"/>
      <c r="FA38" s="19"/>
      <c r="FB38" s="19"/>
      <c r="FC38" s="19"/>
      <c r="FD38" s="19"/>
    </row>
    <row r="39" spans="1:160" ht="15" customHeight="1" x14ac:dyDescent="0.25">
      <c r="A39" s="643"/>
      <c r="B39" s="643"/>
      <c r="C39" s="643"/>
      <c r="AF39" s="643"/>
      <c r="AG39" s="643"/>
      <c r="AH39" s="643"/>
      <c r="AI39" s="56"/>
      <c r="AL39" s="644"/>
      <c r="AM39" s="644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EM39" s="50"/>
      <c r="EN39" s="50"/>
      <c r="EO39" s="50"/>
      <c r="EP39" s="50"/>
      <c r="EQ39" s="50"/>
      <c r="ER39" s="50"/>
      <c r="ES39" s="50"/>
      <c r="EX39" s="19"/>
      <c r="EY39" s="19"/>
      <c r="EZ39" s="19"/>
      <c r="FA39" s="19"/>
      <c r="FB39" s="19"/>
      <c r="FC39" s="19"/>
      <c r="FD39" s="19"/>
    </row>
    <row r="40" spans="1:160" ht="15" customHeight="1" x14ac:dyDescent="0.2">
      <c r="A40" s="641" t="s">
        <v>403</v>
      </c>
      <c r="B40" s="641"/>
      <c r="C40" s="641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35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641" t="s">
        <v>411</v>
      </c>
      <c r="AG40" s="641"/>
      <c r="AH40" s="641"/>
      <c r="AI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EM40" s="50"/>
      <c r="EN40" s="50"/>
      <c r="EO40" s="50"/>
      <c r="EP40" s="50"/>
      <c r="EQ40" s="50"/>
      <c r="ER40" s="50"/>
      <c r="ES40" s="50"/>
      <c r="EX40" s="19"/>
      <c r="EY40" s="19"/>
      <c r="EZ40" s="19"/>
      <c r="FA40" s="19"/>
      <c r="FB40" s="19"/>
      <c r="FC40" s="19"/>
      <c r="FD40" s="19"/>
    </row>
    <row r="41" spans="1:160" ht="15" customHeight="1" x14ac:dyDescent="0.25">
      <c r="A41" s="642"/>
      <c r="B41" s="642"/>
      <c r="C41" s="642"/>
      <c r="AF41" s="642"/>
      <c r="AG41" s="642"/>
      <c r="AH41" s="642"/>
      <c r="AI41" s="47"/>
      <c r="AJ41" s="644"/>
      <c r="AK41" s="644"/>
      <c r="AL41" s="644"/>
      <c r="AM41" s="644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EM41" s="50"/>
      <c r="EN41" s="50"/>
      <c r="EO41" s="50"/>
      <c r="EP41" s="50"/>
      <c r="EQ41" s="50"/>
      <c r="ER41" s="50"/>
      <c r="ES41" s="50"/>
      <c r="EX41" s="19"/>
      <c r="EY41" s="19"/>
      <c r="EZ41" s="19"/>
      <c r="FA41" s="19"/>
      <c r="FB41" s="19"/>
      <c r="FC41" s="19"/>
      <c r="FD41" s="19"/>
    </row>
    <row r="42" spans="1:160" ht="15" customHeight="1" x14ac:dyDescent="0.25">
      <c r="A42" s="642"/>
      <c r="B42" s="642"/>
      <c r="C42" s="642"/>
      <c r="AF42" s="642"/>
      <c r="AG42" s="642"/>
      <c r="AH42" s="642"/>
      <c r="AI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EM42" s="50"/>
      <c r="EN42" s="50"/>
      <c r="EO42" s="50"/>
      <c r="EP42" s="50"/>
      <c r="EQ42" s="50"/>
      <c r="ER42" s="50"/>
      <c r="ES42" s="50"/>
      <c r="EX42" s="19"/>
      <c r="EY42" s="19"/>
      <c r="EZ42" s="19"/>
      <c r="FA42" s="19"/>
      <c r="FB42" s="19"/>
      <c r="FC42" s="19"/>
      <c r="FD42" s="19"/>
    </row>
    <row r="43" spans="1:160" ht="15" customHeight="1" x14ac:dyDescent="0.25">
      <c r="A43" s="642"/>
      <c r="B43" s="642"/>
      <c r="C43" s="642"/>
      <c r="AF43" s="642"/>
      <c r="AG43" s="642"/>
      <c r="AH43" s="642"/>
      <c r="AI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EM43" s="50"/>
      <c r="EN43" s="50"/>
      <c r="EO43" s="50"/>
      <c r="EP43" s="50"/>
      <c r="EQ43" s="50"/>
      <c r="ER43" s="50"/>
      <c r="ES43" s="50"/>
      <c r="EX43" s="19"/>
      <c r="EY43" s="19"/>
      <c r="EZ43" s="19"/>
      <c r="FA43" s="19"/>
      <c r="FB43" s="19"/>
      <c r="FC43" s="19"/>
      <c r="FD43" s="19"/>
    </row>
    <row r="44" spans="1:160" ht="15" customHeight="1" x14ac:dyDescent="0.25">
      <c r="A44" s="642"/>
      <c r="B44" s="642"/>
      <c r="C44" s="642"/>
      <c r="AF44" s="642"/>
      <c r="AG44" s="642"/>
      <c r="AH44" s="642"/>
      <c r="AI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EM44" s="50"/>
      <c r="EN44" s="50"/>
      <c r="EO44" s="50"/>
      <c r="EP44" s="50"/>
      <c r="EQ44" s="50"/>
      <c r="ER44" s="50"/>
      <c r="ES44" s="50"/>
      <c r="EX44" s="19"/>
      <c r="EY44" s="19"/>
      <c r="EZ44" s="19"/>
      <c r="FA44" s="19"/>
      <c r="FB44" s="19"/>
      <c r="FC44" s="19"/>
      <c r="FD44" s="19"/>
    </row>
    <row r="45" spans="1:160" ht="15" customHeight="1" x14ac:dyDescent="0.25">
      <c r="A45" s="642"/>
      <c r="B45" s="642"/>
      <c r="C45" s="642"/>
      <c r="AF45" s="642"/>
      <c r="AG45" s="642"/>
      <c r="AH45" s="642"/>
      <c r="AI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EM45" s="50"/>
      <c r="EN45" s="50"/>
      <c r="EO45" s="50"/>
      <c r="EP45" s="50"/>
      <c r="EQ45" s="50"/>
      <c r="ER45" s="50"/>
      <c r="ES45" s="50"/>
      <c r="EX45" s="19"/>
      <c r="EY45" s="19"/>
      <c r="EZ45" s="19"/>
      <c r="FA45" s="19"/>
      <c r="FB45" s="19"/>
      <c r="FC45" s="19"/>
      <c r="FD45" s="19"/>
    </row>
    <row r="46" spans="1:160" ht="15" customHeight="1" x14ac:dyDescent="0.25">
      <c r="A46" s="642"/>
      <c r="B46" s="642"/>
      <c r="C46" s="642"/>
      <c r="AF46" s="642"/>
      <c r="AG46" s="642"/>
      <c r="AH46" s="642"/>
      <c r="AI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EM46" s="50"/>
      <c r="EN46" s="50"/>
      <c r="EO46" s="50"/>
      <c r="EP46" s="50"/>
      <c r="EQ46" s="50"/>
      <c r="ER46" s="50"/>
      <c r="ES46" s="50"/>
      <c r="EX46" s="19"/>
      <c r="EY46" s="19"/>
      <c r="EZ46" s="19"/>
      <c r="FA46" s="19"/>
      <c r="FB46" s="19"/>
      <c r="FC46" s="19"/>
      <c r="FD46" s="19"/>
    </row>
    <row r="47" spans="1:160" ht="15" customHeight="1" x14ac:dyDescent="0.25">
      <c r="A47" s="642"/>
      <c r="B47" s="642"/>
      <c r="C47" s="642"/>
      <c r="AF47" s="642"/>
      <c r="AG47" s="642"/>
      <c r="AH47" s="642"/>
      <c r="AI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EM47" s="50"/>
      <c r="EN47" s="50"/>
      <c r="EO47" s="50"/>
      <c r="EP47" s="50"/>
      <c r="EQ47" s="50"/>
      <c r="ER47" s="50"/>
      <c r="ES47" s="50"/>
      <c r="EX47" s="19"/>
      <c r="EY47" s="19"/>
      <c r="EZ47" s="19"/>
      <c r="FA47" s="19"/>
      <c r="FB47" s="19"/>
      <c r="FC47" s="19"/>
      <c r="FD47" s="19"/>
    </row>
    <row r="48" spans="1:160" ht="15" customHeight="1" x14ac:dyDescent="0.25">
      <c r="A48" s="642"/>
      <c r="B48" s="642"/>
      <c r="C48" s="642"/>
      <c r="AF48" s="642"/>
      <c r="AG48" s="642"/>
      <c r="AH48" s="642"/>
      <c r="AI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EM48" s="50"/>
      <c r="EN48" s="50"/>
      <c r="EO48" s="50"/>
      <c r="EP48" s="50"/>
      <c r="EQ48" s="50"/>
      <c r="ER48" s="50"/>
      <c r="ES48" s="50"/>
      <c r="EX48" s="19"/>
      <c r="EY48" s="19"/>
      <c r="EZ48" s="19"/>
      <c r="FA48" s="19"/>
      <c r="FB48" s="19"/>
      <c r="FC48" s="19"/>
      <c r="FD48" s="19"/>
    </row>
    <row r="49" spans="1:160" ht="15" customHeight="1" x14ac:dyDescent="0.25">
      <c r="A49" s="642"/>
      <c r="B49" s="642"/>
      <c r="C49" s="642"/>
      <c r="AF49" s="642"/>
      <c r="AG49" s="642"/>
      <c r="AH49" s="642"/>
      <c r="AI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EM49" s="50"/>
      <c r="EN49" s="50"/>
      <c r="EO49" s="50"/>
      <c r="EP49" s="50"/>
      <c r="EQ49" s="50"/>
      <c r="ER49" s="50"/>
      <c r="ES49" s="50"/>
      <c r="EX49" s="19"/>
      <c r="EY49" s="19"/>
      <c r="EZ49" s="19"/>
      <c r="FA49" s="19"/>
      <c r="FB49" s="19"/>
      <c r="FC49" s="19"/>
      <c r="FD49" s="19"/>
    </row>
    <row r="50" spans="1:160" ht="15" customHeight="1" x14ac:dyDescent="0.25">
      <c r="A50" s="642"/>
      <c r="B50" s="642"/>
      <c r="C50" s="642"/>
      <c r="AF50" s="642"/>
      <c r="AG50" s="642"/>
      <c r="AH50" s="642"/>
      <c r="AI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EM50" s="50"/>
      <c r="EN50" s="50"/>
      <c r="EO50" s="50"/>
      <c r="EP50" s="50"/>
      <c r="EQ50" s="50"/>
      <c r="ER50" s="50"/>
      <c r="ES50" s="50"/>
      <c r="EX50" s="19"/>
      <c r="EY50" s="19"/>
      <c r="EZ50" s="19"/>
      <c r="FA50" s="19"/>
      <c r="FB50" s="19"/>
      <c r="FC50" s="19"/>
      <c r="FD50" s="19"/>
    </row>
    <row r="51" spans="1:160" ht="15" customHeight="1" x14ac:dyDescent="0.25">
      <c r="A51" s="642"/>
      <c r="B51" s="642"/>
      <c r="C51" s="642"/>
      <c r="AF51" s="642"/>
      <c r="AG51" s="642"/>
      <c r="AH51" s="642"/>
      <c r="AI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EM51" s="50"/>
      <c r="EN51" s="50"/>
      <c r="EO51" s="50"/>
      <c r="EP51" s="50"/>
      <c r="EQ51" s="50"/>
      <c r="ER51" s="50"/>
      <c r="ES51" s="50"/>
      <c r="EX51" s="19"/>
      <c r="EY51" s="19"/>
      <c r="EZ51" s="19"/>
      <c r="FA51" s="19"/>
      <c r="FB51" s="19"/>
      <c r="FC51" s="19"/>
      <c r="FD51" s="19"/>
    </row>
    <row r="52" spans="1:160" ht="15" customHeight="1" x14ac:dyDescent="0.25">
      <c r="A52" s="643"/>
      <c r="B52" s="643"/>
      <c r="C52" s="643"/>
      <c r="AF52" s="643"/>
      <c r="AG52" s="643"/>
      <c r="AH52" s="643"/>
      <c r="AI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EM52" s="50"/>
      <c r="EN52" s="50"/>
      <c r="EO52" s="50"/>
      <c r="EP52" s="50"/>
      <c r="EQ52" s="50"/>
      <c r="ER52" s="50"/>
      <c r="ES52" s="50"/>
      <c r="EX52" s="19"/>
      <c r="EY52" s="19"/>
      <c r="EZ52" s="19"/>
      <c r="FA52" s="19"/>
      <c r="FB52" s="19"/>
      <c r="FC52" s="19"/>
      <c r="FD52" s="19"/>
    </row>
    <row r="53" spans="1:160" ht="15" customHeight="1" x14ac:dyDescent="0.25">
      <c r="A53" s="641" t="s">
        <v>404</v>
      </c>
      <c r="B53" s="641"/>
      <c r="C53" s="641"/>
      <c r="AF53" s="641" t="s">
        <v>409</v>
      </c>
      <c r="AG53" s="641"/>
      <c r="AH53" s="641"/>
      <c r="AI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EM53" s="50"/>
      <c r="EN53" s="50"/>
      <c r="EO53" s="50"/>
      <c r="EP53" s="50"/>
      <c r="EQ53" s="50"/>
      <c r="ER53" s="50"/>
      <c r="ES53" s="50"/>
      <c r="EX53" s="19"/>
      <c r="EY53" s="19"/>
      <c r="EZ53" s="19"/>
      <c r="FA53" s="19"/>
      <c r="FB53" s="19"/>
      <c r="FC53" s="19"/>
      <c r="FD53" s="19"/>
    </row>
    <row r="54" spans="1:160" ht="15" customHeight="1" x14ac:dyDescent="0.25">
      <c r="A54" s="642"/>
      <c r="B54" s="642"/>
      <c r="C54" s="642"/>
      <c r="AF54" s="642"/>
      <c r="AG54" s="642"/>
      <c r="AH54" s="642"/>
      <c r="AI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EW54" s="48"/>
      <c r="FD54" s="19"/>
    </row>
    <row r="55" spans="1:160" ht="15" customHeight="1" x14ac:dyDescent="0.25">
      <c r="A55" s="642"/>
      <c r="B55" s="642"/>
      <c r="C55" s="642"/>
      <c r="AF55" s="642"/>
      <c r="AG55" s="642"/>
      <c r="AH55" s="642"/>
      <c r="AI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</row>
    <row r="56" spans="1:160" ht="15" customHeight="1" x14ac:dyDescent="0.25">
      <c r="A56" s="642"/>
      <c r="B56" s="642"/>
      <c r="C56" s="642"/>
      <c r="AF56" s="642"/>
      <c r="AG56" s="642"/>
      <c r="AH56" s="642"/>
      <c r="AI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</row>
    <row r="57" spans="1:160" ht="15" customHeight="1" x14ac:dyDescent="0.25">
      <c r="A57" s="642"/>
      <c r="B57" s="642"/>
      <c r="C57" s="642"/>
      <c r="AF57" s="642"/>
      <c r="AG57" s="642"/>
      <c r="AH57" s="642"/>
      <c r="AI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</row>
    <row r="58" spans="1:160" ht="15" customHeight="1" x14ac:dyDescent="0.2">
      <c r="A58" s="642"/>
      <c r="B58" s="642"/>
      <c r="C58" s="642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3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642"/>
      <c r="AG58" s="642"/>
      <c r="AH58" s="642"/>
      <c r="AI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</row>
    <row r="59" spans="1:160" ht="15" customHeight="1" x14ac:dyDescent="0.25">
      <c r="A59" s="642"/>
      <c r="B59" s="642"/>
      <c r="C59" s="642"/>
      <c r="AF59" s="642"/>
      <c r="AG59" s="642"/>
      <c r="AH59" s="642"/>
      <c r="AI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</row>
    <row r="60" spans="1:160" ht="15" customHeight="1" x14ac:dyDescent="0.25">
      <c r="A60" s="642"/>
      <c r="B60" s="642"/>
      <c r="C60" s="642"/>
      <c r="AF60" s="642"/>
      <c r="AG60" s="642"/>
      <c r="AH60" s="642"/>
      <c r="AI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</row>
    <row r="61" spans="1:160" ht="15" customHeight="1" x14ac:dyDescent="0.25">
      <c r="A61" s="642"/>
      <c r="B61" s="642"/>
      <c r="C61" s="642"/>
      <c r="AF61" s="642"/>
      <c r="AG61" s="642"/>
      <c r="AH61" s="642"/>
      <c r="AI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</row>
    <row r="62" spans="1:160" ht="15" customHeight="1" x14ac:dyDescent="0.25">
      <c r="A62" s="642"/>
      <c r="B62" s="642"/>
      <c r="C62" s="642"/>
      <c r="AF62" s="642"/>
      <c r="AG62" s="642"/>
      <c r="AH62" s="642"/>
    </row>
    <row r="63" spans="1:160" ht="15" customHeight="1" x14ac:dyDescent="0.25">
      <c r="A63" s="642"/>
      <c r="B63" s="642"/>
      <c r="C63" s="642"/>
      <c r="AF63" s="642"/>
      <c r="AG63" s="642"/>
      <c r="AH63" s="642"/>
    </row>
    <row r="64" spans="1:160" ht="15" customHeight="1" x14ac:dyDescent="0.25">
      <c r="A64" s="642"/>
      <c r="B64" s="642"/>
      <c r="C64" s="642"/>
      <c r="AF64" s="642"/>
      <c r="AG64" s="642"/>
      <c r="AH64" s="642"/>
    </row>
    <row r="65" spans="1:251" ht="15" customHeight="1" x14ac:dyDescent="0.25">
      <c r="A65" s="643"/>
      <c r="B65" s="643"/>
      <c r="C65" s="643"/>
      <c r="AF65" s="643"/>
      <c r="AG65" s="643"/>
      <c r="AH65" s="643"/>
    </row>
    <row r="66" spans="1:251" ht="15" customHeight="1" x14ac:dyDescent="0.25">
      <c r="A66" s="641" t="s">
        <v>405</v>
      </c>
      <c r="B66" s="641"/>
      <c r="C66" s="641"/>
      <c r="AF66" s="641" t="s">
        <v>410</v>
      </c>
      <c r="AG66" s="641"/>
      <c r="AH66" s="641"/>
    </row>
    <row r="67" spans="1:251" ht="15" customHeight="1" x14ac:dyDescent="0.25">
      <c r="A67" s="642"/>
      <c r="B67" s="642"/>
      <c r="C67" s="642"/>
      <c r="AF67" s="642"/>
      <c r="AG67" s="642"/>
      <c r="AH67" s="642"/>
    </row>
    <row r="68" spans="1:251" ht="15" customHeight="1" x14ac:dyDescent="0.25">
      <c r="A68" s="642"/>
      <c r="B68" s="642"/>
      <c r="C68" s="642"/>
      <c r="AF68" s="642"/>
      <c r="AG68" s="642"/>
      <c r="AH68" s="642"/>
    </row>
    <row r="69" spans="1:251" ht="15" customHeight="1" x14ac:dyDescent="0.25">
      <c r="A69" s="642"/>
      <c r="B69" s="642"/>
      <c r="C69" s="642"/>
      <c r="AF69" s="642"/>
      <c r="AG69" s="642"/>
      <c r="AH69" s="642"/>
    </row>
    <row r="70" spans="1:251" ht="15" customHeight="1" x14ac:dyDescent="0.25">
      <c r="A70" s="642"/>
      <c r="B70" s="642"/>
      <c r="C70" s="642"/>
      <c r="AF70" s="642"/>
      <c r="AG70" s="642"/>
      <c r="AH70" s="642"/>
    </row>
    <row r="71" spans="1:251" ht="15" customHeight="1" x14ac:dyDescent="0.25">
      <c r="A71" s="642"/>
      <c r="B71" s="642"/>
      <c r="C71" s="642"/>
      <c r="AF71" s="642"/>
      <c r="AG71" s="642"/>
      <c r="AH71" s="642"/>
    </row>
    <row r="72" spans="1:251" ht="15" customHeight="1" x14ac:dyDescent="0.25">
      <c r="A72" s="642"/>
      <c r="B72" s="642"/>
      <c r="C72" s="642"/>
      <c r="AF72" s="642"/>
      <c r="AG72" s="642"/>
      <c r="AH72" s="642"/>
    </row>
    <row r="73" spans="1:251" ht="15" customHeight="1" x14ac:dyDescent="0.25">
      <c r="A73" s="642"/>
      <c r="B73" s="642"/>
      <c r="C73" s="642"/>
      <c r="AF73" s="642"/>
      <c r="AG73" s="642"/>
      <c r="AH73" s="642"/>
    </row>
    <row r="74" spans="1:251" ht="15" customHeight="1" x14ac:dyDescent="0.25">
      <c r="A74" s="642"/>
      <c r="B74" s="642"/>
      <c r="C74" s="642"/>
      <c r="AF74" s="642"/>
      <c r="AG74" s="642"/>
      <c r="AH74" s="642"/>
    </row>
    <row r="75" spans="1:251" ht="15" customHeight="1" x14ac:dyDescent="0.25">
      <c r="A75" s="642"/>
      <c r="B75" s="642"/>
      <c r="C75" s="642"/>
      <c r="AF75" s="642"/>
      <c r="AG75" s="642"/>
      <c r="AH75" s="642"/>
    </row>
    <row r="76" spans="1:251" ht="15" customHeight="1" x14ac:dyDescent="0.25">
      <c r="A76" s="642"/>
      <c r="B76" s="642"/>
      <c r="C76" s="642"/>
      <c r="AF76" s="642"/>
      <c r="AG76" s="642"/>
      <c r="AH76" s="642"/>
    </row>
    <row r="77" spans="1:251" ht="15" customHeight="1" x14ac:dyDescent="0.25">
      <c r="A77" s="642"/>
      <c r="B77" s="642"/>
      <c r="C77" s="642"/>
      <c r="D77" s="46"/>
      <c r="E77" s="46"/>
      <c r="F77" s="46"/>
      <c r="G77" s="46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642"/>
      <c r="AG77" s="642"/>
      <c r="AH77" s="642"/>
      <c r="AJ77" s="45"/>
      <c r="AK77" s="45"/>
      <c r="AL77" s="45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DO77" s="19"/>
      <c r="DP77" s="19"/>
      <c r="DQ77" s="19"/>
      <c r="DR77" s="19"/>
      <c r="DS77" s="48"/>
      <c r="DT77" s="48"/>
      <c r="DU77" s="48"/>
      <c r="DV77" s="48"/>
      <c r="DW77" s="48"/>
      <c r="DX77" s="48"/>
      <c r="DY77" s="48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X77" s="19"/>
      <c r="EY77" s="19"/>
      <c r="EZ77" s="19"/>
      <c r="FA77" s="19"/>
      <c r="FB77" s="19"/>
      <c r="FC77" s="19"/>
      <c r="FD77" s="19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</row>
    <row r="78" spans="1:251" ht="15" customHeight="1" x14ac:dyDescent="0.25">
      <c r="A78" s="643"/>
      <c r="B78" s="643"/>
      <c r="C78" s="643"/>
      <c r="D78" s="46"/>
      <c r="E78" s="46"/>
      <c r="F78" s="46"/>
      <c r="G78" s="46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643"/>
      <c r="AG78" s="643"/>
      <c r="AH78" s="643"/>
      <c r="AJ78" s="45"/>
      <c r="AK78" s="45"/>
      <c r="AL78" s="45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DO78" s="19"/>
      <c r="DP78" s="19"/>
      <c r="DQ78" s="19"/>
      <c r="DR78" s="19"/>
      <c r="DS78" s="48"/>
      <c r="DT78" s="48"/>
      <c r="DU78" s="48"/>
      <c r="DV78" s="48"/>
      <c r="DW78" s="48"/>
      <c r="DX78" s="48"/>
      <c r="DY78" s="48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X78" s="19"/>
      <c r="EY78" s="19"/>
      <c r="EZ78" s="19"/>
      <c r="FA78" s="19"/>
      <c r="FB78" s="19"/>
      <c r="FC78" s="19"/>
      <c r="FD78" s="19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</row>
    <row r="79" spans="1:251" s="19" customFormat="1" ht="15" customHeight="1" x14ac:dyDescent="0.25">
      <c r="A79" s="82"/>
      <c r="B79" s="82"/>
      <c r="C79" s="82"/>
      <c r="D79" s="46"/>
      <c r="E79" s="46"/>
      <c r="F79" s="46"/>
      <c r="G79" s="46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79"/>
      <c r="AG79" s="79"/>
      <c r="AH79" s="79"/>
      <c r="AI79" s="45"/>
      <c r="AJ79" s="45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Q79" s="48"/>
      <c r="DR79" s="48"/>
      <c r="DS79" s="48"/>
      <c r="DT79" s="48"/>
      <c r="DU79" s="48"/>
      <c r="DV79" s="48"/>
      <c r="DW79" s="48"/>
    </row>
    <row r="80" spans="1:251" s="19" customFormat="1" ht="15" customHeight="1" x14ac:dyDescent="0.25">
      <c r="A80" s="82"/>
      <c r="B80" s="82"/>
      <c r="C80" s="82"/>
      <c r="D80" s="46"/>
      <c r="E80" s="46"/>
      <c r="F80" s="46"/>
      <c r="G80" s="46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79"/>
      <c r="AG80" s="79"/>
      <c r="AH80" s="79"/>
      <c r="AI80" s="45"/>
      <c r="AJ80" s="45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Q80" s="48"/>
      <c r="DR80" s="48"/>
      <c r="DS80" s="48"/>
      <c r="DT80" s="48"/>
      <c r="DU80" s="48"/>
      <c r="DV80" s="48"/>
      <c r="DW80" s="48"/>
    </row>
    <row r="81" spans="1:188" s="19" customFormat="1" ht="15" customHeight="1" x14ac:dyDescent="0.25">
      <c r="A81" s="82"/>
      <c r="B81" s="82"/>
      <c r="C81" s="82"/>
      <c r="D81" s="46"/>
      <c r="E81" s="46"/>
      <c r="F81" s="46"/>
      <c r="G81" s="46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79"/>
      <c r="AG81" s="79"/>
      <c r="AH81" s="79"/>
      <c r="AI81" s="45"/>
      <c r="AJ81" s="45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Q81" s="48"/>
      <c r="DR81" s="48"/>
      <c r="DS81" s="48"/>
      <c r="DT81" s="48"/>
      <c r="DU81" s="48"/>
      <c r="DV81" s="48"/>
      <c r="DW81" s="48"/>
    </row>
    <row r="82" spans="1:188" s="19" customFormat="1" ht="15" customHeight="1" x14ac:dyDescent="0.25">
      <c r="A82" s="82"/>
      <c r="B82" s="82"/>
      <c r="C82" s="82"/>
      <c r="D82" s="46"/>
      <c r="E82" s="46"/>
      <c r="F82" s="46"/>
      <c r="G82" s="46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79"/>
      <c r="AG82" s="79"/>
      <c r="AH82" s="79"/>
      <c r="AI82" s="45"/>
      <c r="AJ82" s="45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Q82" s="48"/>
      <c r="DR82" s="48"/>
      <c r="DS82" s="48"/>
      <c r="DT82" s="48"/>
      <c r="DU82" s="48"/>
      <c r="DV82" s="48"/>
      <c r="DW82" s="48"/>
    </row>
    <row r="83" spans="1:188" s="2" customFormat="1" ht="15" customHeight="1" x14ac:dyDescent="0.25">
      <c r="A83" s="83"/>
      <c r="B83" s="83"/>
      <c r="C83" s="83"/>
      <c r="D83" s="43"/>
      <c r="E83" s="43"/>
      <c r="F83" s="43"/>
      <c r="G83" s="43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85"/>
      <c r="AG83" s="85"/>
      <c r="AH83" s="85"/>
      <c r="AI83" s="44"/>
      <c r="AJ83" s="44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Q83" s="92"/>
      <c r="DR83" s="92"/>
      <c r="DS83" s="92"/>
      <c r="DT83" s="92"/>
      <c r="DU83" s="92"/>
      <c r="DV83" s="92"/>
      <c r="DW83" s="92"/>
    </row>
    <row r="84" spans="1:188" s="2" customFormat="1" ht="15" customHeight="1" x14ac:dyDescent="0.25">
      <c r="A84" s="83"/>
      <c r="B84" s="83"/>
      <c r="C84" s="83"/>
      <c r="AF84" s="83"/>
      <c r="AG84" s="83"/>
      <c r="AH84" s="84"/>
      <c r="AI84" s="44"/>
      <c r="AJ84" s="43"/>
      <c r="AK84" s="43"/>
      <c r="AL84" s="43"/>
      <c r="AM84" s="43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X84" s="92"/>
      <c r="EY84" s="92"/>
      <c r="EZ84" s="92"/>
      <c r="FA84" s="92"/>
      <c r="FB84" s="92"/>
      <c r="FC84" s="92"/>
      <c r="FD84" s="92"/>
    </row>
    <row r="85" spans="1:188" s="2" customFormat="1" ht="15" customHeight="1" x14ac:dyDescent="0.25">
      <c r="A85" s="83"/>
      <c r="B85" s="83"/>
      <c r="C85" s="83"/>
      <c r="AF85" s="83"/>
      <c r="AG85" s="83"/>
      <c r="AH85" s="84"/>
      <c r="AI85" s="44"/>
      <c r="AJ85" s="43"/>
      <c r="AK85" s="43"/>
      <c r="AL85" s="43"/>
      <c r="AM85" s="43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X85" s="92"/>
      <c r="EY85" s="92"/>
      <c r="EZ85" s="92"/>
      <c r="FA85" s="92"/>
      <c r="FB85" s="92"/>
      <c r="FC85" s="92"/>
      <c r="FD85" s="92"/>
    </row>
    <row r="86" spans="1:188" s="2" customFormat="1" ht="15" customHeight="1" x14ac:dyDescent="0.25">
      <c r="A86" s="83"/>
      <c r="B86" s="83"/>
      <c r="C86" s="83"/>
      <c r="AF86" s="83"/>
      <c r="AG86" s="83"/>
      <c r="AH86" s="84"/>
      <c r="AI86" s="44"/>
      <c r="AJ86" s="43"/>
      <c r="AK86" s="43"/>
      <c r="AL86" s="43"/>
      <c r="AM86" s="43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X86" s="92"/>
      <c r="EY86" s="92"/>
      <c r="EZ86" s="92"/>
      <c r="FA86" s="92"/>
      <c r="FB86" s="92"/>
      <c r="FC86" s="92"/>
      <c r="FD86" s="92"/>
    </row>
    <row r="87" spans="1:188" s="2" customFormat="1" ht="15" customHeight="1" x14ac:dyDescent="0.25">
      <c r="A87" s="83"/>
      <c r="B87" s="83"/>
      <c r="C87" s="83"/>
      <c r="AF87" s="83"/>
      <c r="AG87" s="83"/>
      <c r="AH87" s="84"/>
      <c r="AI87" s="44"/>
      <c r="AJ87" s="43"/>
      <c r="AK87" s="43"/>
      <c r="AL87" s="43"/>
      <c r="AM87" s="43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X87" s="92"/>
      <c r="EY87" s="92"/>
      <c r="EZ87" s="92"/>
      <c r="FA87" s="92"/>
      <c r="FB87" s="92"/>
      <c r="FC87" s="92"/>
      <c r="FD87" s="92"/>
    </row>
    <row r="88" spans="1:188" s="2" customFormat="1" ht="15" customHeight="1" x14ac:dyDescent="0.25">
      <c r="A88" s="83"/>
      <c r="B88" s="83"/>
      <c r="C88" s="83"/>
      <c r="AF88" s="83"/>
      <c r="AG88" s="83"/>
      <c r="AH88" s="84"/>
      <c r="AI88" s="44"/>
      <c r="AJ88" s="43"/>
      <c r="AK88" s="43"/>
      <c r="AL88" s="43"/>
      <c r="AM88" s="43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X88" s="92"/>
      <c r="EY88" s="92"/>
      <c r="EZ88" s="92"/>
      <c r="FA88" s="92"/>
      <c r="FB88" s="92"/>
      <c r="FC88" s="92"/>
      <c r="FD88" s="92"/>
    </row>
    <row r="89" spans="1:188" s="2" customFormat="1" ht="15" customHeight="1" x14ac:dyDescent="0.25">
      <c r="A89" s="651" t="s">
        <v>471</v>
      </c>
      <c r="B89" s="650" t="s">
        <v>498</v>
      </c>
      <c r="C89" s="639"/>
      <c r="D89" s="639"/>
      <c r="E89" s="639"/>
      <c r="F89" s="639"/>
      <c r="G89" s="639"/>
      <c r="H89" s="639"/>
      <c r="I89" s="639"/>
      <c r="J89" s="639"/>
      <c r="K89" s="639"/>
      <c r="L89" s="639"/>
      <c r="M89" s="639"/>
      <c r="N89" s="639"/>
      <c r="O89" s="639"/>
      <c r="P89" s="639"/>
      <c r="Q89" s="639"/>
      <c r="R89" s="639"/>
      <c r="S89" s="639"/>
      <c r="T89" s="639"/>
      <c r="U89" s="639"/>
      <c r="V89" s="639"/>
      <c r="W89" s="639"/>
      <c r="X89" s="639"/>
      <c r="Y89" s="639"/>
      <c r="Z89" s="639"/>
      <c r="AA89" s="639"/>
      <c r="AB89" s="639"/>
      <c r="AC89" s="639"/>
      <c r="AD89" s="639"/>
      <c r="AE89" s="639"/>
      <c r="AF89" s="639"/>
      <c r="AG89" s="111"/>
      <c r="AH89" s="111"/>
      <c r="AI89" s="1"/>
      <c r="AJ89" s="1"/>
      <c r="AK89" s="1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3"/>
      <c r="BM89" s="43"/>
      <c r="BN89" s="43"/>
      <c r="BO89" s="43"/>
      <c r="BP89" s="44"/>
      <c r="BQ89" s="44"/>
      <c r="BR89" s="44"/>
      <c r="BS89" s="44"/>
      <c r="BT89" s="44"/>
      <c r="BU89" s="44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FZ89" s="92"/>
      <c r="GA89" s="92"/>
      <c r="GB89" s="92"/>
      <c r="GC89" s="92"/>
      <c r="GD89" s="92"/>
      <c r="GE89" s="92"/>
      <c r="GF89" s="92"/>
    </row>
    <row r="90" spans="1:188" s="2" customFormat="1" ht="15" customHeight="1" x14ac:dyDescent="0.25">
      <c r="A90" s="651"/>
      <c r="B90" s="650"/>
      <c r="C90" s="639"/>
      <c r="D90" s="639"/>
      <c r="E90" s="639"/>
      <c r="F90" s="639"/>
      <c r="G90" s="639"/>
      <c r="H90" s="112" t="s">
        <v>474</v>
      </c>
      <c r="I90" s="112" t="s">
        <v>475</v>
      </c>
      <c r="J90" s="112" t="s">
        <v>476</v>
      </c>
      <c r="K90" s="112" t="s">
        <v>477</v>
      </c>
      <c r="L90" s="112" t="s">
        <v>478</v>
      </c>
      <c r="M90" s="112" t="s">
        <v>479</v>
      </c>
      <c r="N90" s="112" t="s">
        <v>480</v>
      </c>
      <c r="O90" s="112" t="s">
        <v>481</v>
      </c>
      <c r="P90" s="112" t="s">
        <v>482</v>
      </c>
      <c r="Q90" s="112" t="s">
        <v>483</v>
      </c>
      <c r="R90" s="112" t="s">
        <v>484</v>
      </c>
      <c r="S90" s="112" t="s">
        <v>485</v>
      </c>
      <c r="T90" s="112" t="s">
        <v>486</v>
      </c>
      <c r="U90" s="112" t="s">
        <v>487</v>
      </c>
      <c r="V90" s="112" t="s">
        <v>488</v>
      </c>
      <c r="W90" s="112" t="s">
        <v>489</v>
      </c>
      <c r="X90" s="112" t="s">
        <v>497</v>
      </c>
      <c r="Y90" s="112" t="s">
        <v>490</v>
      </c>
      <c r="Z90" s="112" t="s">
        <v>491</v>
      </c>
      <c r="AA90" s="112" t="s">
        <v>492</v>
      </c>
      <c r="AB90" s="112" t="s">
        <v>493</v>
      </c>
      <c r="AC90" s="112" t="s">
        <v>494</v>
      </c>
      <c r="AD90" s="112" t="s">
        <v>495</v>
      </c>
      <c r="AE90" s="112" t="s">
        <v>581</v>
      </c>
      <c r="AF90" s="113"/>
      <c r="AG90" s="111"/>
      <c r="AH90" s="111"/>
      <c r="AI90" s="1"/>
      <c r="AJ90" s="1"/>
      <c r="AK90" s="1"/>
      <c r="AL90" s="646" t="s">
        <v>504</v>
      </c>
      <c r="AM90" s="646"/>
      <c r="AN90" s="646"/>
      <c r="AO90" s="646"/>
      <c r="AP90" s="646"/>
      <c r="AQ90" s="646" t="s">
        <v>505</v>
      </c>
      <c r="AR90" s="646"/>
      <c r="AS90" s="646"/>
      <c r="AT90" s="646"/>
      <c r="AU90" s="646"/>
      <c r="AV90" s="646" t="s">
        <v>506</v>
      </c>
      <c r="AW90" s="646"/>
      <c r="AX90" s="646"/>
      <c r="AY90" s="646"/>
      <c r="AZ90" s="646"/>
      <c r="BA90" s="646" t="s">
        <v>507</v>
      </c>
      <c r="BB90" s="646"/>
      <c r="BC90" s="646"/>
      <c r="BD90" s="646"/>
      <c r="BE90" s="646"/>
      <c r="BF90" s="646" t="s">
        <v>508</v>
      </c>
      <c r="BG90" s="646"/>
      <c r="BH90" s="646"/>
      <c r="BI90" s="646"/>
      <c r="BJ90" s="646"/>
      <c r="BK90" s="646" t="s">
        <v>509</v>
      </c>
      <c r="BL90" s="646"/>
      <c r="BM90" s="646"/>
      <c r="BN90" s="646"/>
      <c r="BO90" s="646"/>
      <c r="BP90" s="646" t="s">
        <v>510</v>
      </c>
      <c r="BQ90" s="646"/>
      <c r="BR90" s="646"/>
      <c r="BS90" s="646"/>
      <c r="BT90" s="646"/>
      <c r="BU90" s="646" t="s">
        <v>511</v>
      </c>
      <c r="BV90" s="646"/>
      <c r="BW90" s="646"/>
      <c r="BX90" s="646"/>
      <c r="BY90" s="646"/>
      <c r="BZ90" s="646" t="s">
        <v>512</v>
      </c>
      <c r="CA90" s="646"/>
      <c r="CB90" s="646"/>
      <c r="CC90" s="646"/>
      <c r="CD90" s="646"/>
      <c r="CE90" s="646" t="s">
        <v>513</v>
      </c>
      <c r="CF90" s="646"/>
      <c r="CG90" s="646"/>
      <c r="CH90" s="646"/>
      <c r="CI90" s="646"/>
      <c r="CJ90" s="646" t="s">
        <v>514</v>
      </c>
      <c r="CK90" s="646"/>
      <c r="CL90" s="646"/>
      <c r="CM90" s="646"/>
      <c r="CN90" s="646"/>
      <c r="CO90" s="646" t="s">
        <v>515</v>
      </c>
      <c r="CP90" s="646"/>
      <c r="CQ90" s="646"/>
      <c r="CR90" s="646"/>
      <c r="CS90" s="646"/>
      <c r="CT90" s="44" t="s">
        <v>262</v>
      </c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FZ90" s="92"/>
      <c r="GA90" s="92"/>
      <c r="GB90" s="92"/>
      <c r="GC90" s="92"/>
      <c r="GD90" s="92"/>
      <c r="GE90" s="92"/>
      <c r="GF90" s="92"/>
    </row>
    <row r="91" spans="1:188" s="2" customFormat="1" ht="15" customHeight="1" x14ac:dyDescent="0.25">
      <c r="A91" s="649" t="s">
        <v>400</v>
      </c>
      <c r="B91" s="111"/>
      <c r="C91" s="647" t="s">
        <v>496</v>
      </c>
      <c r="D91" s="647"/>
      <c r="E91" s="647"/>
      <c r="F91" s="647"/>
      <c r="G91" s="647"/>
      <c r="H91" s="114">
        <f>ACTUACIÓN!DG78</f>
        <v>0</v>
      </c>
      <c r="I91" s="114">
        <f>ACTUACIÓN!DH78</f>
        <v>0</v>
      </c>
      <c r="J91" s="114">
        <f>ACTUACIÓN!DI78</f>
        <v>0</v>
      </c>
      <c r="K91" s="114">
        <f>ACTUACIÓN!DJ78</f>
        <v>0</v>
      </c>
      <c r="L91" s="114">
        <f>ACTUACIÓN!DK78</f>
        <v>0</v>
      </c>
      <c r="M91" s="114">
        <f>ACTUACIÓN!DL78</f>
        <v>0</v>
      </c>
      <c r="N91" s="114">
        <f>ACTUACIÓN!DM78</f>
        <v>0</v>
      </c>
      <c r="O91" s="114">
        <f>ACTUACIÓN!DN78</f>
        <v>0</v>
      </c>
      <c r="P91" s="114">
        <f>ACTUACIÓN!DO78</f>
        <v>0</v>
      </c>
      <c r="Q91" s="114">
        <f>ACTUACIÓN!DP78</f>
        <v>0</v>
      </c>
      <c r="R91" s="114">
        <f>ACTUACIÓN!DQ78</f>
        <v>0</v>
      </c>
      <c r="S91" s="114">
        <f>ACTUACIÓN!DR78</f>
        <v>0</v>
      </c>
      <c r="T91" s="114">
        <f>ACTUACIÓN!DS78</f>
        <v>0</v>
      </c>
      <c r="U91" s="114">
        <f>ACTUACIÓN!DT78</f>
        <v>0</v>
      </c>
      <c r="V91" s="114">
        <f>ACTUACIÓN!DU78</f>
        <v>0</v>
      </c>
      <c r="W91" s="114">
        <f>ACTUACIÓN!DV78</f>
        <v>0</v>
      </c>
      <c r="X91" s="114">
        <f>ACTUACIÓN!DW78</f>
        <v>0</v>
      </c>
      <c r="Y91" s="114">
        <f>ACTUACIÓN!DX78</f>
        <v>0</v>
      </c>
      <c r="Z91" s="114">
        <f>ACTUACIÓN!DY78</f>
        <v>0</v>
      </c>
      <c r="AA91" s="114">
        <f>ACTUACIÓN!DZ78</f>
        <v>0</v>
      </c>
      <c r="AB91" s="114">
        <f>ACTUACIÓN!EA78</f>
        <v>0</v>
      </c>
      <c r="AC91" s="114">
        <f>ACTUACIÓN!EB78</f>
        <v>0</v>
      </c>
      <c r="AD91" s="114">
        <f>ACTUACIÓN!EC78</f>
        <v>0</v>
      </c>
      <c r="AE91" s="114">
        <f>ACTUACIÓN!ED78</f>
        <v>0</v>
      </c>
      <c r="AF91" s="115"/>
      <c r="AG91" s="111"/>
      <c r="AH91" s="111"/>
      <c r="AI91" s="1"/>
      <c r="AJ91" s="1"/>
      <c r="AK91" s="116"/>
      <c r="AL91" s="44"/>
      <c r="AM91" s="44" t="s">
        <v>502</v>
      </c>
      <c r="AN91" s="44" t="s">
        <v>503</v>
      </c>
      <c r="AO91" s="44" t="s">
        <v>431</v>
      </c>
      <c r="AP91" s="44" t="s">
        <v>262</v>
      </c>
      <c r="AQ91" s="44"/>
      <c r="AR91" s="44" t="s">
        <v>502</v>
      </c>
      <c r="AS91" s="44" t="s">
        <v>503</v>
      </c>
      <c r="AT91" s="44" t="s">
        <v>431</v>
      </c>
      <c r="AU91" s="44" t="s">
        <v>262</v>
      </c>
      <c r="AV91" s="44"/>
      <c r="AW91" s="44" t="s">
        <v>502</v>
      </c>
      <c r="AX91" s="44" t="s">
        <v>503</v>
      </c>
      <c r="AY91" s="44" t="s">
        <v>431</v>
      </c>
      <c r="AZ91" s="44" t="s">
        <v>262</v>
      </c>
      <c r="BA91" s="44"/>
      <c r="BB91" s="44" t="s">
        <v>502</v>
      </c>
      <c r="BC91" s="44" t="s">
        <v>503</v>
      </c>
      <c r="BD91" s="44" t="s">
        <v>431</v>
      </c>
      <c r="BE91" s="44" t="s">
        <v>262</v>
      </c>
      <c r="BF91" s="44"/>
      <c r="BG91" s="44" t="s">
        <v>502</v>
      </c>
      <c r="BH91" s="44" t="s">
        <v>503</v>
      </c>
      <c r="BI91" s="44" t="s">
        <v>431</v>
      </c>
      <c r="BJ91" s="44" t="s">
        <v>262</v>
      </c>
      <c r="BK91" s="44"/>
      <c r="BL91" s="43" t="s">
        <v>502</v>
      </c>
      <c r="BM91" s="43" t="s">
        <v>503</v>
      </c>
      <c r="BN91" s="43" t="s">
        <v>431</v>
      </c>
      <c r="BO91" s="43" t="s">
        <v>262</v>
      </c>
      <c r="BP91" s="44"/>
      <c r="BQ91" s="44" t="s">
        <v>502</v>
      </c>
      <c r="BR91" s="44" t="s">
        <v>503</v>
      </c>
      <c r="BS91" s="44" t="s">
        <v>431</v>
      </c>
      <c r="BT91" s="44" t="s">
        <v>262</v>
      </c>
      <c r="BU91" s="44"/>
      <c r="BV91" s="44" t="s">
        <v>502</v>
      </c>
      <c r="BW91" s="44" t="s">
        <v>503</v>
      </c>
      <c r="BX91" s="44" t="s">
        <v>431</v>
      </c>
      <c r="BY91" s="44" t="s">
        <v>262</v>
      </c>
      <c r="BZ91" s="44"/>
      <c r="CA91" s="44" t="s">
        <v>502</v>
      </c>
      <c r="CB91" s="44" t="s">
        <v>503</v>
      </c>
      <c r="CC91" s="44" t="s">
        <v>431</v>
      </c>
      <c r="CD91" s="44" t="s">
        <v>262</v>
      </c>
      <c r="CE91" s="44"/>
      <c r="CF91" s="44" t="s">
        <v>502</v>
      </c>
      <c r="CG91" s="44" t="s">
        <v>503</v>
      </c>
      <c r="CH91" s="44" t="s">
        <v>431</v>
      </c>
      <c r="CI91" s="44" t="s">
        <v>262</v>
      </c>
      <c r="CJ91" s="44"/>
      <c r="CK91" s="44" t="s">
        <v>502</v>
      </c>
      <c r="CL91" s="44" t="s">
        <v>503</v>
      </c>
      <c r="CM91" s="44" t="s">
        <v>431</v>
      </c>
      <c r="CN91" s="44" t="s">
        <v>262</v>
      </c>
      <c r="CO91" s="44"/>
      <c r="CP91" s="44" t="s">
        <v>502</v>
      </c>
      <c r="CQ91" s="44" t="s">
        <v>503</v>
      </c>
      <c r="CR91" s="44" t="s">
        <v>431</v>
      </c>
      <c r="CS91" s="44" t="s">
        <v>262</v>
      </c>
      <c r="CT91" s="116"/>
      <c r="CU91" s="116"/>
      <c r="CV91" s="116"/>
      <c r="CW91" s="116"/>
      <c r="CX91" s="116"/>
      <c r="CY91" s="116"/>
      <c r="CZ91" s="116"/>
      <c r="DA91" s="116"/>
      <c r="DB91" s="116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FZ91" s="92"/>
      <c r="GA91" s="92"/>
      <c r="GB91" s="92"/>
      <c r="GC91" s="92"/>
      <c r="GD91" s="92"/>
      <c r="GE91" s="92"/>
      <c r="GF91" s="92"/>
    </row>
    <row r="92" spans="1:188" s="2" customFormat="1" ht="15" customHeight="1" x14ac:dyDescent="0.25">
      <c r="A92" s="649"/>
      <c r="B92" s="117">
        <f>CONSUMO!BE4</f>
        <v>22</v>
      </c>
      <c r="C92" s="647" t="s">
        <v>500</v>
      </c>
      <c r="D92" s="647"/>
      <c r="E92" s="647"/>
      <c r="F92" s="648" t="s">
        <v>501</v>
      </c>
      <c r="G92" s="648"/>
      <c r="H92" s="114">
        <f>CONSUMO!BH4</f>
        <v>0</v>
      </c>
      <c r="I92" s="114">
        <f>CONSUMO!BI4</f>
        <v>0</v>
      </c>
      <c r="J92" s="114">
        <f>CONSUMO!BJ4</f>
        <v>0</v>
      </c>
      <c r="K92" s="114">
        <f>CONSUMO!BK4</f>
        <v>0</v>
      </c>
      <c r="L92" s="114">
        <f>CONSUMO!BL4</f>
        <v>0</v>
      </c>
      <c r="M92" s="114">
        <f>CONSUMO!BM4</f>
        <v>0</v>
      </c>
      <c r="N92" s="114">
        <f>CONSUMO!BN4</f>
        <v>0</v>
      </c>
      <c r="O92" s="114">
        <f>CONSUMO!BO4</f>
        <v>0</v>
      </c>
      <c r="P92" s="114">
        <f>CONSUMO!BP4</f>
        <v>0</v>
      </c>
      <c r="Q92" s="114">
        <f>CONSUMO!BQ4</f>
        <v>0</v>
      </c>
      <c r="R92" s="114">
        <f>CONSUMO!BR4</f>
        <v>0</v>
      </c>
      <c r="S92" s="114">
        <f>CONSUMO!BS4</f>
        <v>0</v>
      </c>
      <c r="T92" s="114">
        <f>CONSUMO!BT4</f>
        <v>0</v>
      </c>
      <c r="U92" s="114">
        <f>CONSUMO!BU4</f>
        <v>0</v>
      </c>
      <c r="V92" s="114">
        <f>CONSUMO!BV4</f>
        <v>0</v>
      </c>
      <c r="W92" s="114">
        <f>CONSUMO!BW4</f>
        <v>0</v>
      </c>
      <c r="X92" s="114">
        <f>CONSUMO!BX4</f>
        <v>0</v>
      </c>
      <c r="Y92" s="114">
        <f>CONSUMO!BY4</f>
        <v>0</v>
      </c>
      <c r="Z92" s="114">
        <f>CONSUMO!BZ4</f>
        <v>0</v>
      </c>
      <c r="AA92" s="114">
        <f>CONSUMO!CA4</f>
        <v>0</v>
      </c>
      <c r="AB92" s="114">
        <f>CONSUMO!CB4</f>
        <v>0</v>
      </c>
      <c r="AC92" s="114">
        <f>CONSUMO!CC4</f>
        <v>0</v>
      </c>
      <c r="AD92" s="114">
        <f>CONSUMO!CD4</f>
        <v>0</v>
      </c>
      <c r="AE92" s="114">
        <f>CONSUMO!CE4</f>
        <v>0</v>
      </c>
      <c r="AF92" s="115"/>
      <c r="AG92" s="111"/>
      <c r="AH92" s="111"/>
      <c r="AI92" s="1"/>
      <c r="AJ92" s="1"/>
      <c r="AK92" s="1"/>
      <c r="AL92" s="118">
        <v>4.1666666666666664E-2</v>
      </c>
      <c r="AM92" s="44">
        <f>H91</f>
        <v>0</v>
      </c>
      <c r="AN92" s="44">
        <f>H92</f>
        <v>0</v>
      </c>
      <c r="AO92" s="44">
        <f>H93</f>
        <v>0</v>
      </c>
      <c r="AP92" s="44" t="s">
        <v>262</v>
      </c>
      <c r="AQ92" s="118">
        <v>4.1666666666666664E-2</v>
      </c>
      <c r="AR92" s="44">
        <f>H94</f>
        <v>0</v>
      </c>
      <c r="AS92" s="44">
        <f>H95</f>
        <v>0</v>
      </c>
      <c r="AT92" s="44">
        <f>H96</f>
        <v>0</v>
      </c>
      <c r="AU92" s="44" t="s">
        <v>262</v>
      </c>
      <c r="AV92" s="118">
        <v>4.1666666666666664E-2</v>
      </c>
      <c r="AW92" s="44">
        <f>H97</f>
        <v>0</v>
      </c>
      <c r="AX92" s="44">
        <f>H98</f>
        <v>0</v>
      </c>
      <c r="AY92" s="44">
        <f>H99</f>
        <v>0</v>
      </c>
      <c r="AZ92" s="44" t="s">
        <v>262</v>
      </c>
      <c r="BA92" s="118">
        <v>4.1666666666666664E-2</v>
      </c>
      <c r="BB92" s="44">
        <f>H100</f>
        <v>0</v>
      </c>
      <c r="BC92" s="44">
        <f>H101</f>
        <v>0</v>
      </c>
      <c r="BD92" s="44">
        <f>H102</f>
        <v>0</v>
      </c>
      <c r="BE92" s="44" t="s">
        <v>262</v>
      </c>
      <c r="BF92" s="118">
        <v>4.1666666666666664E-2</v>
      </c>
      <c r="BG92" s="44">
        <f>H103</f>
        <v>0</v>
      </c>
      <c r="BH92" s="44">
        <f>H104</f>
        <v>0</v>
      </c>
      <c r="BI92" s="44">
        <f>H105</f>
        <v>0</v>
      </c>
      <c r="BJ92" s="44" t="s">
        <v>262</v>
      </c>
      <c r="BK92" s="118">
        <v>4.1666666666666664E-2</v>
      </c>
      <c r="BL92" s="43">
        <f>H106</f>
        <v>0</v>
      </c>
      <c r="BM92" s="43">
        <f>H107</f>
        <v>0</v>
      </c>
      <c r="BN92" s="43">
        <f>H108</f>
        <v>0</v>
      </c>
      <c r="BO92" s="43" t="s">
        <v>262</v>
      </c>
      <c r="BP92" s="118">
        <v>4.1666666666666664E-2</v>
      </c>
      <c r="BQ92" s="44">
        <f>H109</f>
        <v>0</v>
      </c>
      <c r="BR92" s="44">
        <f>H110</f>
        <v>0</v>
      </c>
      <c r="BS92" s="44">
        <f>H111</f>
        <v>0</v>
      </c>
      <c r="BT92" s="44" t="s">
        <v>262</v>
      </c>
      <c r="BU92" s="118">
        <v>4.1666666666666664E-2</v>
      </c>
      <c r="BV92" s="44">
        <f>H112</f>
        <v>0</v>
      </c>
      <c r="BW92" s="44">
        <f>H113</f>
        <v>0</v>
      </c>
      <c r="BX92" s="44">
        <f>H114</f>
        <v>0</v>
      </c>
      <c r="BY92" s="44" t="s">
        <v>262</v>
      </c>
      <c r="BZ92" s="118">
        <v>4.1666666666666664E-2</v>
      </c>
      <c r="CA92" s="44">
        <f>H115</f>
        <v>0</v>
      </c>
      <c r="CB92" s="44">
        <f>H116</f>
        <v>0</v>
      </c>
      <c r="CC92" s="44">
        <f>H117</f>
        <v>0</v>
      </c>
      <c r="CD92" s="44" t="s">
        <v>262</v>
      </c>
      <c r="CE92" s="118">
        <v>4.1666666666666664E-2</v>
      </c>
      <c r="CF92" s="44">
        <f>H118</f>
        <v>0</v>
      </c>
      <c r="CG92" s="44">
        <f>H119</f>
        <v>0</v>
      </c>
      <c r="CH92" s="44">
        <f>H120</f>
        <v>0</v>
      </c>
      <c r="CI92" s="44" t="s">
        <v>262</v>
      </c>
      <c r="CJ92" s="118">
        <v>4.1666666666666664E-2</v>
      </c>
      <c r="CK92" s="44">
        <f>H121</f>
        <v>0</v>
      </c>
      <c r="CL92" s="44">
        <f>H122</f>
        <v>0</v>
      </c>
      <c r="CM92" s="44">
        <f>H123</f>
        <v>0</v>
      </c>
      <c r="CN92" s="44" t="s">
        <v>262</v>
      </c>
      <c r="CO92" s="118">
        <v>4.1666666666666664E-2</v>
      </c>
      <c r="CP92" s="44">
        <f>H124</f>
        <v>0</v>
      </c>
      <c r="CQ92" s="44">
        <f>H125</f>
        <v>0</v>
      </c>
      <c r="CR92" s="44">
        <f>H126</f>
        <v>0</v>
      </c>
      <c r="CS92" s="44" t="s">
        <v>262</v>
      </c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FZ92" s="92"/>
      <c r="GA92" s="92"/>
      <c r="GB92" s="92"/>
      <c r="GC92" s="92"/>
      <c r="GD92" s="92"/>
      <c r="GE92" s="92"/>
      <c r="GF92" s="92"/>
    </row>
    <row r="93" spans="1:188" s="2" customFormat="1" ht="15" customHeight="1" x14ac:dyDescent="0.25">
      <c r="A93" s="649"/>
      <c r="B93" s="117">
        <f>CONSUMO!BE5</f>
        <v>9</v>
      </c>
      <c r="C93" s="647" t="s">
        <v>499</v>
      </c>
      <c r="D93" s="647"/>
      <c r="E93" s="647"/>
      <c r="F93" s="648"/>
      <c r="G93" s="648"/>
      <c r="H93" s="114">
        <f>CONSUMO!BH5</f>
        <v>0</v>
      </c>
      <c r="I93" s="114">
        <f>CONSUMO!BI5</f>
        <v>0</v>
      </c>
      <c r="J93" s="114">
        <f>CONSUMO!BJ5</f>
        <v>0</v>
      </c>
      <c r="K93" s="114">
        <f>CONSUMO!BK5</f>
        <v>0</v>
      </c>
      <c r="L93" s="114">
        <f>CONSUMO!BL5</f>
        <v>0</v>
      </c>
      <c r="M93" s="114">
        <f>CONSUMO!BM5</f>
        <v>0</v>
      </c>
      <c r="N93" s="114">
        <f>CONSUMO!BN5</f>
        <v>0</v>
      </c>
      <c r="O93" s="114">
        <f>CONSUMO!BO5</f>
        <v>0</v>
      </c>
      <c r="P93" s="114">
        <f>CONSUMO!BP5</f>
        <v>0</v>
      </c>
      <c r="Q93" s="114">
        <f>CONSUMO!BQ5</f>
        <v>0</v>
      </c>
      <c r="R93" s="114">
        <f>CONSUMO!BR5</f>
        <v>0</v>
      </c>
      <c r="S93" s="114">
        <f>CONSUMO!BS5</f>
        <v>0</v>
      </c>
      <c r="T93" s="114">
        <f>CONSUMO!BT5</f>
        <v>0</v>
      </c>
      <c r="U93" s="114">
        <f>CONSUMO!BU5</f>
        <v>0</v>
      </c>
      <c r="V93" s="114">
        <f>CONSUMO!BV5</f>
        <v>0</v>
      </c>
      <c r="W93" s="114">
        <f>CONSUMO!BW5</f>
        <v>0</v>
      </c>
      <c r="X93" s="114">
        <f>CONSUMO!BX5</f>
        <v>0</v>
      </c>
      <c r="Y93" s="114">
        <f>CONSUMO!BY5</f>
        <v>0</v>
      </c>
      <c r="Z93" s="114">
        <f>CONSUMO!BZ5</f>
        <v>0</v>
      </c>
      <c r="AA93" s="114">
        <f>CONSUMO!CA5</f>
        <v>0</v>
      </c>
      <c r="AB93" s="114">
        <f>CONSUMO!CB5</f>
        <v>0</v>
      </c>
      <c r="AC93" s="114">
        <f>CONSUMO!CC5</f>
        <v>0</v>
      </c>
      <c r="AD93" s="114">
        <f>CONSUMO!CD5</f>
        <v>0</v>
      </c>
      <c r="AE93" s="114">
        <f>CONSUMO!CE5</f>
        <v>0</v>
      </c>
      <c r="AF93" s="115"/>
      <c r="AG93" s="111"/>
      <c r="AH93" s="111"/>
      <c r="AI93" s="1"/>
      <c r="AJ93" s="1"/>
      <c r="AK93" s="1"/>
      <c r="AL93" s="118">
        <v>8.3333333333333301E-2</v>
      </c>
      <c r="AM93" s="44">
        <f>I91</f>
        <v>0</v>
      </c>
      <c r="AN93" s="44">
        <f>I92</f>
        <v>0</v>
      </c>
      <c r="AO93" s="44">
        <f>I93</f>
        <v>0</v>
      </c>
      <c r="AP93" s="44" t="s">
        <v>262</v>
      </c>
      <c r="AQ93" s="118">
        <v>8.3333333333333301E-2</v>
      </c>
      <c r="AR93" s="44">
        <f>I94</f>
        <v>0</v>
      </c>
      <c r="AS93" s="44">
        <f>I95</f>
        <v>0</v>
      </c>
      <c r="AT93" s="44">
        <f>I96</f>
        <v>0</v>
      </c>
      <c r="AU93" s="44" t="s">
        <v>262</v>
      </c>
      <c r="AV93" s="118">
        <v>8.3333333333333301E-2</v>
      </c>
      <c r="AW93" s="44">
        <f>I97</f>
        <v>0</v>
      </c>
      <c r="AX93" s="44">
        <f>I98</f>
        <v>0</v>
      </c>
      <c r="AY93" s="44">
        <f>I99</f>
        <v>0</v>
      </c>
      <c r="AZ93" s="44" t="s">
        <v>262</v>
      </c>
      <c r="BA93" s="118">
        <v>8.3333333333333301E-2</v>
      </c>
      <c r="BB93" s="44">
        <f>I100</f>
        <v>0</v>
      </c>
      <c r="BC93" s="44">
        <f>I101</f>
        <v>0</v>
      </c>
      <c r="BD93" s="44">
        <f>I102</f>
        <v>0</v>
      </c>
      <c r="BE93" s="44" t="s">
        <v>262</v>
      </c>
      <c r="BF93" s="118">
        <v>8.3333333333333301E-2</v>
      </c>
      <c r="BG93" s="44">
        <f>I103</f>
        <v>0</v>
      </c>
      <c r="BH93" s="44">
        <f>I104</f>
        <v>0</v>
      </c>
      <c r="BI93" s="44">
        <f>I105</f>
        <v>0</v>
      </c>
      <c r="BJ93" s="44" t="s">
        <v>262</v>
      </c>
      <c r="BK93" s="118">
        <v>8.3333333333333301E-2</v>
      </c>
      <c r="BL93" s="43">
        <f>I106</f>
        <v>0</v>
      </c>
      <c r="BM93" s="43">
        <f>I107</f>
        <v>0</v>
      </c>
      <c r="BN93" s="43">
        <f>I108</f>
        <v>0</v>
      </c>
      <c r="BO93" s="43" t="s">
        <v>262</v>
      </c>
      <c r="BP93" s="118">
        <v>8.3333333333333301E-2</v>
      </c>
      <c r="BQ93" s="44">
        <f>I109</f>
        <v>0</v>
      </c>
      <c r="BR93" s="44">
        <f>I110</f>
        <v>0</v>
      </c>
      <c r="BS93" s="44">
        <f>I111</f>
        <v>0</v>
      </c>
      <c r="BT93" s="44" t="s">
        <v>262</v>
      </c>
      <c r="BU93" s="118">
        <v>8.3333333333333301E-2</v>
      </c>
      <c r="BV93" s="44">
        <f>I112</f>
        <v>0</v>
      </c>
      <c r="BW93" s="44">
        <f>I113</f>
        <v>0</v>
      </c>
      <c r="BX93" s="44">
        <f>I114</f>
        <v>0</v>
      </c>
      <c r="BY93" s="44" t="s">
        <v>262</v>
      </c>
      <c r="BZ93" s="118">
        <v>8.3333333333333301E-2</v>
      </c>
      <c r="CA93" s="44">
        <f>I115</f>
        <v>0</v>
      </c>
      <c r="CB93" s="44">
        <f>I116</f>
        <v>0</v>
      </c>
      <c r="CC93" s="44">
        <f>I117</f>
        <v>0</v>
      </c>
      <c r="CD93" s="44" t="s">
        <v>262</v>
      </c>
      <c r="CE93" s="118">
        <v>8.3333333333333301E-2</v>
      </c>
      <c r="CF93" s="44">
        <f>I118</f>
        <v>0</v>
      </c>
      <c r="CG93" s="44">
        <f>I119</f>
        <v>0</v>
      </c>
      <c r="CH93" s="44">
        <f>I120</f>
        <v>0</v>
      </c>
      <c r="CI93" s="44" t="s">
        <v>262</v>
      </c>
      <c r="CJ93" s="118">
        <v>8.3333333333333301E-2</v>
      </c>
      <c r="CK93" s="44">
        <f>I121</f>
        <v>0</v>
      </c>
      <c r="CL93" s="44">
        <f>I122</f>
        <v>0</v>
      </c>
      <c r="CM93" s="44">
        <f>I123</f>
        <v>0</v>
      </c>
      <c r="CN93" s="44" t="s">
        <v>262</v>
      </c>
      <c r="CO93" s="118">
        <v>8.3333333333333301E-2</v>
      </c>
      <c r="CP93" s="44">
        <f>I124</f>
        <v>0</v>
      </c>
      <c r="CQ93" s="44">
        <f>I125</f>
        <v>0</v>
      </c>
      <c r="CR93" s="44">
        <f>I126</f>
        <v>0</v>
      </c>
      <c r="CS93" s="44" t="s">
        <v>262</v>
      </c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FZ93" s="92"/>
      <c r="GA93" s="92"/>
      <c r="GB93" s="92"/>
      <c r="GC93" s="92"/>
      <c r="GD93" s="92"/>
      <c r="GE93" s="92"/>
      <c r="GF93" s="92"/>
    </row>
    <row r="94" spans="1:188" s="2" customFormat="1" ht="15" customHeight="1" x14ac:dyDescent="0.25">
      <c r="A94" s="649" t="s">
        <v>401</v>
      </c>
      <c r="B94" s="111"/>
      <c r="C94" s="647" t="s">
        <v>496</v>
      </c>
      <c r="D94" s="647"/>
      <c r="E94" s="647"/>
      <c r="F94" s="647"/>
      <c r="G94" s="647"/>
      <c r="H94" s="114">
        <f>ACTUACIÓN!DG79</f>
        <v>0</v>
      </c>
      <c r="I94" s="114">
        <f>ACTUACIÓN!DH79</f>
        <v>0</v>
      </c>
      <c r="J94" s="114">
        <f>ACTUACIÓN!DI79</f>
        <v>0</v>
      </c>
      <c r="K94" s="114">
        <f>ACTUACIÓN!DJ79</f>
        <v>0</v>
      </c>
      <c r="L94" s="114">
        <f>ACTUACIÓN!DK79</f>
        <v>0</v>
      </c>
      <c r="M94" s="114">
        <f>ACTUACIÓN!DL79</f>
        <v>0</v>
      </c>
      <c r="N94" s="114">
        <f>ACTUACIÓN!DM79</f>
        <v>0</v>
      </c>
      <c r="O94" s="114">
        <f>ACTUACIÓN!DN79</f>
        <v>0</v>
      </c>
      <c r="P94" s="114">
        <f>ACTUACIÓN!DO79</f>
        <v>0</v>
      </c>
      <c r="Q94" s="114">
        <f>ACTUACIÓN!DP79</f>
        <v>0</v>
      </c>
      <c r="R94" s="114">
        <f>ACTUACIÓN!DQ79</f>
        <v>0</v>
      </c>
      <c r="S94" s="114">
        <f>ACTUACIÓN!DR79</f>
        <v>0</v>
      </c>
      <c r="T94" s="114">
        <f>ACTUACIÓN!DS79</f>
        <v>0</v>
      </c>
      <c r="U94" s="114">
        <f>ACTUACIÓN!DT79</f>
        <v>0</v>
      </c>
      <c r="V94" s="114">
        <f>ACTUACIÓN!DU79</f>
        <v>0</v>
      </c>
      <c r="W94" s="114">
        <f>ACTUACIÓN!DV79</f>
        <v>0</v>
      </c>
      <c r="X94" s="114">
        <f>ACTUACIÓN!DW79</f>
        <v>0</v>
      </c>
      <c r="Y94" s="114">
        <f>ACTUACIÓN!DX79</f>
        <v>0</v>
      </c>
      <c r="Z94" s="114">
        <f>ACTUACIÓN!DY79</f>
        <v>0</v>
      </c>
      <c r="AA94" s="114">
        <f>ACTUACIÓN!DZ79</f>
        <v>0</v>
      </c>
      <c r="AB94" s="114">
        <f>ACTUACIÓN!EA79</f>
        <v>0</v>
      </c>
      <c r="AC94" s="114">
        <f>ACTUACIÓN!EB79</f>
        <v>0</v>
      </c>
      <c r="AD94" s="114">
        <f>ACTUACIÓN!EC79</f>
        <v>0</v>
      </c>
      <c r="AE94" s="114">
        <f>ACTUACIÓN!ED79</f>
        <v>0</v>
      </c>
      <c r="AF94" s="115"/>
      <c r="AG94" s="111"/>
      <c r="AH94" s="111"/>
      <c r="AI94" s="1"/>
      <c r="AJ94" s="1"/>
      <c r="AK94" s="1"/>
      <c r="AL94" s="118">
        <v>0.125</v>
      </c>
      <c r="AM94" s="44">
        <f>J91</f>
        <v>0</v>
      </c>
      <c r="AN94" s="44">
        <f>J92</f>
        <v>0</v>
      </c>
      <c r="AO94" s="44">
        <f>J93</f>
        <v>0</v>
      </c>
      <c r="AP94" s="44" t="s">
        <v>262</v>
      </c>
      <c r="AQ94" s="118">
        <v>0.125</v>
      </c>
      <c r="AR94" s="44">
        <f>J94</f>
        <v>0</v>
      </c>
      <c r="AS94" s="44">
        <f>J95</f>
        <v>0</v>
      </c>
      <c r="AT94" s="44">
        <f>J96</f>
        <v>0</v>
      </c>
      <c r="AU94" s="44" t="s">
        <v>262</v>
      </c>
      <c r="AV94" s="118">
        <v>0.125</v>
      </c>
      <c r="AW94" s="44">
        <f>J97</f>
        <v>0</v>
      </c>
      <c r="AX94" s="44">
        <f>J98</f>
        <v>0</v>
      </c>
      <c r="AY94" s="44">
        <f>J99</f>
        <v>0</v>
      </c>
      <c r="AZ94" s="44" t="s">
        <v>262</v>
      </c>
      <c r="BA94" s="118">
        <v>0.125</v>
      </c>
      <c r="BB94" s="44">
        <f>J100</f>
        <v>0</v>
      </c>
      <c r="BC94" s="44">
        <f>J101</f>
        <v>0</v>
      </c>
      <c r="BD94" s="44">
        <f>J102</f>
        <v>0</v>
      </c>
      <c r="BE94" s="44" t="s">
        <v>262</v>
      </c>
      <c r="BF94" s="118">
        <v>0.125</v>
      </c>
      <c r="BG94" s="44">
        <f>J103</f>
        <v>0</v>
      </c>
      <c r="BH94" s="44">
        <f>J104</f>
        <v>0</v>
      </c>
      <c r="BI94" s="44">
        <f>J105</f>
        <v>0</v>
      </c>
      <c r="BJ94" s="44" t="s">
        <v>262</v>
      </c>
      <c r="BK94" s="118">
        <v>0.125</v>
      </c>
      <c r="BL94" s="43">
        <f>J106</f>
        <v>0</v>
      </c>
      <c r="BM94" s="43">
        <f>J107</f>
        <v>0</v>
      </c>
      <c r="BN94" s="43">
        <f>J108</f>
        <v>0</v>
      </c>
      <c r="BO94" s="43" t="s">
        <v>262</v>
      </c>
      <c r="BP94" s="118">
        <v>0.125</v>
      </c>
      <c r="BQ94" s="44">
        <f>J109</f>
        <v>0</v>
      </c>
      <c r="BR94" s="44">
        <f>J110</f>
        <v>0</v>
      </c>
      <c r="BS94" s="44">
        <f>J111</f>
        <v>0</v>
      </c>
      <c r="BT94" s="44" t="s">
        <v>262</v>
      </c>
      <c r="BU94" s="118">
        <v>0.125</v>
      </c>
      <c r="BV94" s="44">
        <f>J112</f>
        <v>0</v>
      </c>
      <c r="BW94" s="44">
        <f>J113</f>
        <v>0</v>
      </c>
      <c r="BX94" s="44">
        <f>J114</f>
        <v>0</v>
      </c>
      <c r="BY94" s="44" t="s">
        <v>262</v>
      </c>
      <c r="BZ94" s="118">
        <v>0.125</v>
      </c>
      <c r="CA94" s="44">
        <f>J115</f>
        <v>0</v>
      </c>
      <c r="CB94" s="44">
        <f>J116</f>
        <v>0</v>
      </c>
      <c r="CC94" s="44">
        <f>J117</f>
        <v>0</v>
      </c>
      <c r="CD94" s="44" t="s">
        <v>262</v>
      </c>
      <c r="CE94" s="118">
        <v>0.125</v>
      </c>
      <c r="CF94" s="44">
        <f>J118</f>
        <v>0</v>
      </c>
      <c r="CG94" s="44">
        <f>J119</f>
        <v>0</v>
      </c>
      <c r="CH94" s="44">
        <f>J120</f>
        <v>0</v>
      </c>
      <c r="CI94" s="44" t="s">
        <v>262</v>
      </c>
      <c r="CJ94" s="118">
        <v>0.125</v>
      </c>
      <c r="CK94" s="44">
        <f>J121</f>
        <v>0</v>
      </c>
      <c r="CL94" s="44">
        <f>J122</f>
        <v>0</v>
      </c>
      <c r="CM94" s="44">
        <f>J123</f>
        <v>0</v>
      </c>
      <c r="CN94" s="44" t="s">
        <v>262</v>
      </c>
      <c r="CO94" s="118">
        <v>0.125</v>
      </c>
      <c r="CP94" s="44">
        <f>J124</f>
        <v>0</v>
      </c>
      <c r="CQ94" s="44">
        <f>J125</f>
        <v>0</v>
      </c>
      <c r="CR94" s="44">
        <f>J126</f>
        <v>0</v>
      </c>
      <c r="CS94" s="44" t="s">
        <v>262</v>
      </c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FZ94" s="92"/>
      <c r="GA94" s="92"/>
      <c r="GB94" s="92"/>
      <c r="GC94" s="92"/>
      <c r="GD94" s="92"/>
      <c r="GE94" s="92"/>
      <c r="GF94" s="92"/>
    </row>
    <row r="95" spans="1:188" s="2" customFormat="1" ht="15" customHeight="1" x14ac:dyDescent="0.25">
      <c r="A95" s="649"/>
      <c r="B95" s="117">
        <f>CONSUMO!BE6</f>
        <v>21</v>
      </c>
      <c r="C95" s="647" t="s">
        <v>500</v>
      </c>
      <c r="D95" s="647"/>
      <c r="E95" s="647"/>
      <c r="F95" s="648" t="s">
        <v>501</v>
      </c>
      <c r="G95" s="648"/>
      <c r="H95" s="114">
        <f>CONSUMO!BH6</f>
        <v>0</v>
      </c>
      <c r="I95" s="114">
        <f>CONSUMO!BI6</f>
        <v>0</v>
      </c>
      <c r="J95" s="114">
        <f>CONSUMO!BJ6</f>
        <v>0</v>
      </c>
      <c r="K95" s="114">
        <f>CONSUMO!BK6</f>
        <v>0</v>
      </c>
      <c r="L95" s="114">
        <f>CONSUMO!BL6</f>
        <v>0</v>
      </c>
      <c r="M95" s="114">
        <f>CONSUMO!BM6</f>
        <v>0</v>
      </c>
      <c r="N95" s="114">
        <f>CONSUMO!BN6</f>
        <v>0</v>
      </c>
      <c r="O95" s="114">
        <f>CONSUMO!BO6</f>
        <v>0</v>
      </c>
      <c r="P95" s="114">
        <f>CONSUMO!BP6</f>
        <v>0</v>
      </c>
      <c r="Q95" s="114">
        <f>CONSUMO!BQ6</f>
        <v>0</v>
      </c>
      <c r="R95" s="114">
        <f>CONSUMO!BR6</f>
        <v>0</v>
      </c>
      <c r="S95" s="114">
        <f>CONSUMO!BS6</f>
        <v>0</v>
      </c>
      <c r="T95" s="114">
        <f>CONSUMO!BT6</f>
        <v>0</v>
      </c>
      <c r="U95" s="114">
        <f>CONSUMO!BU6</f>
        <v>0</v>
      </c>
      <c r="V95" s="114">
        <f>CONSUMO!BV6</f>
        <v>0</v>
      </c>
      <c r="W95" s="114">
        <f>CONSUMO!BW6</f>
        <v>0</v>
      </c>
      <c r="X95" s="114">
        <f>CONSUMO!BX6</f>
        <v>0</v>
      </c>
      <c r="Y95" s="114">
        <f>CONSUMO!BY6</f>
        <v>0</v>
      </c>
      <c r="Z95" s="114">
        <f>CONSUMO!BZ6</f>
        <v>0</v>
      </c>
      <c r="AA95" s="114">
        <f>CONSUMO!CA6</f>
        <v>0</v>
      </c>
      <c r="AB95" s="114">
        <f>CONSUMO!CB6</f>
        <v>0</v>
      </c>
      <c r="AC95" s="114">
        <f>CONSUMO!CC6</f>
        <v>0</v>
      </c>
      <c r="AD95" s="114">
        <f>CONSUMO!CD6</f>
        <v>0</v>
      </c>
      <c r="AE95" s="114">
        <f>CONSUMO!CE6</f>
        <v>0</v>
      </c>
      <c r="AF95" s="115"/>
      <c r="AG95" s="111"/>
      <c r="AH95" s="111"/>
      <c r="AI95" s="1"/>
      <c r="AJ95" s="1"/>
      <c r="AK95" s="1"/>
      <c r="AL95" s="118">
        <v>0.16666666666666699</v>
      </c>
      <c r="AM95" s="44">
        <f>K91</f>
        <v>0</v>
      </c>
      <c r="AN95" s="44">
        <f>K92</f>
        <v>0</v>
      </c>
      <c r="AO95" s="44">
        <f>K93</f>
        <v>0</v>
      </c>
      <c r="AP95" s="44" t="s">
        <v>262</v>
      </c>
      <c r="AQ95" s="118">
        <v>0.16666666666666699</v>
      </c>
      <c r="AR95" s="44">
        <f>K94</f>
        <v>0</v>
      </c>
      <c r="AS95" s="44">
        <f>K95</f>
        <v>0</v>
      </c>
      <c r="AT95" s="44">
        <f>K96</f>
        <v>0</v>
      </c>
      <c r="AU95" s="44" t="s">
        <v>262</v>
      </c>
      <c r="AV95" s="118">
        <v>0.16666666666666699</v>
      </c>
      <c r="AW95" s="44">
        <f>K97</f>
        <v>0</v>
      </c>
      <c r="AX95" s="44">
        <f>K98</f>
        <v>0</v>
      </c>
      <c r="AY95" s="44">
        <f>K99</f>
        <v>0</v>
      </c>
      <c r="AZ95" s="44" t="s">
        <v>262</v>
      </c>
      <c r="BA95" s="118">
        <v>0.16666666666666699</v>
      </c>
      <c r="BB95" s="44">
        <f>K100</f>
        <v>0</v>
      </c>
      <c r="BC95" s="44">
        <f>K101</f>
        <v>0</v>
      </c>
      <c r="BD95" s="44">
        <f>K102</f>
        <v>0</v>
      </c>
      <c r="BE95" s="44" t="s">
        <v>262</v>
      </c>
      <c r="BF95" s="118">
        <v>0.16666666666666699</v>
      </c>
      <c r="BG95" s="44">
        <f>K103</f>
        <v>0</v>
      </c>
      <c r="BH95" s="44">
        <f>K104</f>
        <v>0</v>
      </c>
      <c r="BI95" s="44">
        <f>K105</f>
        <v>0</v>
      </c>
      <c r="BJ95" s="44" t="s">
        <v>262</v>
      </c>
      <c r="BK95" s="118">
        <v>0.16666666666666699</v>
      </c>
      <c r="BL95" s="43">
        <f>K106</f>
        <v>0</v>
      </c>
      <c r="BM95" s="43">
        <f>K107</f>
        <v>0</v>
      </c>
      <c r="BN95" s="43">
        <f>K108</f>
        <v>0</v>
      </c>
      <c r="BO95" s="43" t="s">
        <v>262</v>
      </c>
      <c r="BP95" s="118">
        <v>0.16666666666666699</v>
      </c>
      <c r="BQ95" s="44">
        <f>K109</f>
        <v>0</v>
      </c>
      <c r="BR95" s="44">
        <f>K110</f>
        <v>0</v>
      </c>
      <c r="BS95" s="44">
        <f>K111</f>
        <v>0</v>
      </c>
      <c r="BT95" s="44" t="s">
        <v>262</v>
      </c>
      <c r="BU95" s="118">
        <v>0.16666666666666699</v>
      </c>
      <c r="BV95" s="44">
        <f>K112</f>
        <v>0</v>
      </c>
      <c r="BW95" s="44">
        <f>K113</f>
        <v>0</v>
      </c>
      <c r="BX95" s="44">
        <f>K114</f>
        <v>0</v>
      </c>
      <c r="BY95" s="44" t="s">
        <v>262</v>
      </c>
      <c r="BZ95" s="118">
        <v>0.16666666666666699</v>
      </c>
      <c r="CA95" s="44">
        <f>K115</f>
        <v>0</v>
      </c>
      <c r="CB95" s="44">
        <f>K116</f>
        <v>0</v>
      </c>
      <c r="CC95" s="44">
        <f>K117</f>
        <v>0</v>
      </c>
      <c r="CD95" s="44" t="s">
        <v>262</v>
      </c>
      <c r="CE95" s="118">
        <v>0.16666666666666699</v>
      </c>
      <c r="CF95" s="44">
        <f>K118</f>
        <v>0</v>
      </c>
      <c r="CG95" s="44">
        <f>K119</f>
        <v>0</v>
      </c>
      <c r="CH95" s="44">
        <f>K120</f>
        <v>0</v>
      </c>
      <c r="CI95" s="44" t="s">
        <v>262</v>
      </c>
      <c r="CJ95" s="118">
        <v>0.16666666666666699</v>
      </c>
      <c r="CK95" s="44">
        <f>K121</f>
        <v>0</v>
      </c>
      <c r="CL95" s="44">
        <f>K122</f>
        <v>0</v>
      </c>
      <c r="CM95" s="44">
        <f>K123</f>
        <v>0</v>
      </c>
      <c r="CN95" s="44" t="s">
        <v>262</v>
      </c>
      <c r="CO95" s="118">
        <v>0.16666666666666699</v>
      </c>
      <c r="CP95" s="44">
        <f>K124</f>
        <v>0</v>
      </c>
      <c r="CQ95" s="44">
        <f>K125</f>
        <v>0</v>
      </c>
      <c r="CR95" s="44">
        <f>K126</f>
        <v>0</v>
      </c>
      <c r="CS95" s="44" t="s">
        <v>262</v>
      </c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FZ95" s="92"/>
      <c r="GA95" s="92"/>
      <c r="GB95" s="92"/>
      <c r="GC95" s="92"/>
      <c r="GD95" s="92"/>
      <c r="GE95" s="92"/>
      <c r="GF95" s="92"/>
    </row>
    <row r="96" spans="1:188" s="2" customFormat="1" ht="15" customHeight="1" x14ac:dyDescent="0.25">
      <c r="A96" s="649"/>
      <c r="B96" s="117">
        <f>CONSUMO!BE7</f>
        <v>7</v>
      </c>
      <c r="C96" s="647" t="s">
        <v>499</v>
      </c>
      <c r="D96" s="647"/>
      <c r="E96" s="647"/>
      <c r="F96" s="648"/>
      <c r="G96" s="648"/>
      <c r="H96" s="114">
        <f>CONSUMO!BH7</f>
        <v>0</v>
      </c>
      <c r="I96" s="114">
        <f>CONSUMO!BI7</f>
        <v>0</v>
      </c>
      <c r="J96" s="114">
        <f>CONSUMO!BJ7</f>
        <v>0</v>
      </c>
      <c r="K96" s="114">
        <f>CONSUMO!BK7</f>
        <v>0</v>
      </c>
      <c r="L96" s="114">
        <f>CONSUMO!BL7</f>
        <v>0</v>
      </c>
      <c r="M96" s="114">
        <f>CONSUMO!BM7</f>
        <v>0</v>
      </c>
      <c r="N96" s="114">
        <f>CONSUMO!BN7</f>
        <v>0</v>
      </c>
      <c r="O96" s="114">
        <f>CONSUMO!BO7</f>
        <v>0</v>
      </c>
      <c r="P96" s="114">
        <f>CONSUMO!BP7</f>
        <v>0</v>
      </c>
      <c r="Q96" s="114">
        <f>CONSUMO!BQ7</f>
        <v>0</v>
      </c>
      <c r="R96" s="114">
        <f>CONSUMO!BR7</f>
        <v>0</v>
      </c>
      <c r="S96" s="114">
        <f>CONSUMO!BS7</f>
        <v>0</v>
      </c>
      <c r="T96" s="114">
        <f>CONSUMO!BT7</f>
        <v>0</v>
      </c>
      <c r="U96" s="114">
        <f>CONSUMO!BU7</f>
        <v>0</v>
      </c>
      <c r="V96" s="114">
        <f>CONSUMO!BV7</f>
        <v>0</v>
      </c>
      <c r="W96" s="114">
        <f>CONSUMO!BW7</f>
        <v>0</v>
      </c>
      <c r="X96" s="114">
        <f>CONSUMO!BX7</f>
        <v>0</v>
      </c>
      <c r="Y96" s="114">
        <f>CONSUMO!BY7</f>
        <v>0</v>
      </c>
      <c r="Z96" s="114">
        <f>CONSUMO!BZ7</f>
        <v>0</v>
      </c>
      <c r="AA96" s="114">
        <f>CONSUMO!CA7</f>
        <v>0</v>
      </c>
      <c r="AB96" s="114">
        <f>CONSUMO!CB7</f>
        <v>0</v>
      </c>
      <c r="AC96" s="114">
        <f>CONSUMO!CC7</f>
        <v>0</v>
      </c>
      <c r="AD96" s="114">
        <f>CONSUMO!CD7</f>
        <v>0</v>
      </c>
      <c r="AE96" s="114">
        <f>CONSUMO!CE7</f>
        <v>0</v>
      </c>
      <c r="AF96" s="115"/>
      <c r="AG96" s="111"/>
      <c r="AH96" s="111"/>
      <c r="AI96" s="1"/>
      <c r="AJ96" s="1"/>
      <c r="AK96" s="1"/>
      <c r="AL96" s="118">
        <v>0.20833333333333401</v>
      </c>
      <c r="AM96" s="44">
        <f>L91</f>
        <v>0</v>
      </c>
      <c r="AN96" s="44">
        <f>L92</f>
        <v>0</v>
      </c>
      <c r="AO96" s="44">
        <f>L93</f>
        <v>0</v>
      </c>
      <c r="AP96" s="44" t="s">
        <v>262</v>
      </c>
      <c r="AQ96" s="118">
        <v>0.20833333333333401</v>
      </c>
      <c r="AR96" s="44">
        <f>L94</f>
        <v>0</v>
      </c>
      <c r="AS96" s="44">
        <f>L95</f>
        <v>0</v>
      </c>
      <c r="AT96" s="44">
        <f>L96</f>
        <v>0</v>
      </c>
      <c r="AU96" s="44" t="s">
        <v>262</v>
      </c>
      <c r="AV96" s="118">
        <v>0.20833333333333401</v>
      </c>
      <c r="AW96" s="44">
        <f>L97</f>
        <v>0</v>
      </c>
      <c r="AX96" s="44">
        <f>L98</f>
        <v>0</v>
      </c>
      <c r="AY96" s="44">
        <f>L99</f>
        <v>0</v>
      </c>
      <c r="AZ96" s="44" t="s">
        <v>262</v>
      </c>
      <c r="BA96" s="118">
        <v>0.20833333333333401</v>
      </c>
      <c r="BB96" s="44">
        <f>L100</f>
        <v>0</v>
      </c>
      <c r="BC96" s="44">
        <f>L101</f>
        <v>0</v>
      </c>
      <c r="BD96" s="44">
        <f>L102</f>
        <v>0</v>
      </c>
      <c r="BE96" s="44" t="s">
        <v>262</v>
      </c>
      <c r="BF96" s="118">
        <v>0.20833333333333401</v>
      </c>
      <c r="BG96" s="44">
        <f>L103</f>
        <v>0</v>
      </c>
      <c r="BH96" s="44">
        <f>L104</f>
        <v>0</v>
      </c>
      <c r="BI96" s="44">
        <f>L105</f>
        <v>0</v>
      </c>
      <c r="BJ96" s="44" t="s">
        <v>262</v>
      </c>
      <c r="BK96" s="118">
        <v>0.20833333333333401</v>
      </c>
      <c r="BL96" s="43">
        <f>L106</f>
        <v>0</v>
      </c>
      <c r="BM96" s="43">
        <f>L107</f>
        <v>0</v>
      </c>
      <c r="BN96" s="43">
        <f>L108</f>
        <v>0</v>
      </c>
      <c r="BO96" s="43" t="s">
        <v>262</v>
      </c>
      <c r="BP96" s="118">
        <v>0.20833333333333401</v>
      </c>
      <c r="BQ96" s="44">
        <f>L109</f>
        <v>0</v>
      </c>
      <c r="BR96" s="44">
        <f>L110</f>
        <v>0</v>
      </c>
      <c r="BS96" s="44">
        <f>L111</f>
        <v>0</v>
      </c>
      <c r="BT96" s="44" t="s">
        <v>262</v>
      </c>
      <c r="BU96" s="118">
        <v>0.20833333333333401</v>
      </c>
      <c r="BV96" s="44">
        <f>L112</f>
        <v>0</v>
      </c>
      <c r="BW96" s="44">
        <f>L113</f>
        <v>0</v>
      </c>
      <c r="BX96" s="44">
        <f>L114</f>
        <v>0</v>
      </c>
      <c r="BY96" s="44" t="s">
        <v>262</v>
      </c>
      <c r="BZ96" s="118">
        <v>0.20833333333333401</v>
      </c>
      <c r="CA96" s="44">
        <f>L115</f>
        <v>0</v>
      </c>
      <c r="CB96" s="44">
        <f>L116</f>
        <v>0</v>
      </c>
      <c r="CC96" s="44">
        <f>L117</f>
        <v>0</v>
      </c>
      <c r="CD96" s="44" t="s">
        <v>262</v>
      </c>
      <c r="CE96" s="118">
        <v>0.20833333333333401</v>
      </c>
      <c r="CF96" s="44">
        <f>L118</f>
        <v>0</v>
      </c>
      <c r="CG96" s="44">
        <f>L119</f>
        <v>0</v>
      </c>
      <c r="CH96" s="44">
        <f>L120</f>
        <v>0</v>
      </c>
      <c r="CI96" s="44" t="s">
        <v>262</v>
      </c>
      <c r="CJ96" s="118">
        <v>0.20833333333333401</v>
      </c>
      <c r="CK96" s="44">
        <f>L121</f>
        <v>0</v>
      </c>
      <c r="CL96" s="44">
        <f>L122</f>
        <v>0</v>
      </c>
      <c r="CM96" s="44">
        <f>L123</f>
        <v>0</v>
      </c>
      <c r="CN96" s="44" t="s">
        <v>262</v>
      </c>
      <c r="CO96" s="118">
        <v>0.20833333333333401</v>
      </c>
      <c r="CP96" s="44">
        <f>L124</f>
        <v>0</v>
      </c>
      <c r="CQ96" s="44">
        <f>L125</f>
        <v>0</v>
      </c>
      <c r="CR96" s="44">
        <f>L126</f>
        <v>0</v>
      </c>
      <c r="CS96" s="44" t="s">
        <v>262</v>
      </c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FZ96" s="92"/>
      <c r="GA96" s="92"/>
      <c r="GB96" s="92"/>
      <c r="GC96" s="92"/>
      <c r="GD96" s="92"/>
      <c r="GE96" s="92"/>
      <c r="GF96" s="92"/>
    </row>
    <row r="97" spans="1:188" s="2" customFormat="1" ht="15" customHeight="1" x14ac:dyDescent="0.25">
      <c r="A97" s="649" t="s">
        <v>402</v>
      </c>
      <c r="B97" s="111"/>
      <c r="C97" s="647" t="s">
        <v>496</v>
      </c>
      <c r="D97" s="647"/>
      <c r="E97" s="647"/>
      <c r="F97" s="647"/>
      <c r="G97" s="647"/>
      <c r="H97" s="114">
        <f>ACTUACIÓN!DG80</f>
        <v>0</v>
      </c>
      <c r="I97" s="114">
        <f>ACTUACIÓN!DH80</f>
        <v>0</v>
      </c>
      <c r="J97" s="114">
        <f>ACTUACIÓN!DI80</f>
        <v>0</v>
      </c>
      <c r="K97" s="114">
        <f>ACTUACIÓN!DJ80</f>
        <v>0</v>
      </c>
      <c r="L97" s="114">
        <f>ACTUACIÓN!DK80</f>
        <v>0</v>
      </c>
      <c r="M97" s="114">
        <f>ACTUACIÓN!DL80</f>
        <v>0</v>
      </c>
      <c r="N97" s="114">
        <f>ACTUACIÓN!DM80</f>
        <v>0</v>
      </c>
      <c r="O97" s="114">
        <f>ACTUACIÓN!DN80</f>
        <v>0</v>
      </c>
      <c r="P97" s="114">
        <f>ACTUACIÓN!DO80</f>
        <v>0</v>
      </c>
      <c r="Q97" s="114">
        <f>ACTUACIÓN!DP80</f>
        <v>0</v>
      </c>
      <c r="R97" s="114">
        <f>ACTUACIÓN!DQ80</f>
        <v>0</v>
      </c>
      <c r="S97" s="114">
        <f>ACTUACIÓN!DR80</f>
        <v>0</v>
      </c>
      <c r="T97" s="114">
        <f>ACTUACIÓN!DS80</f>
        <v>0</v>
      </c>
      <c r="U97" s="114">
        <f>ACTUACIÓN!DT80</f>
        <v>0</v>
      </c>
      <c r="V97" s="114">
        <f>ACTUACIÓN!DU80</f>
        <v>0</v>
      </c>
      <c r="W97" s="114">
        <f>ACTUACIÓN!DV80</f>
        <v>0</v>
      </c>
      <c r="X97" s="114">
        <f>ACTUACIÓN!DW80</f>
        <v>0</v>
      </c>
      <c r="Y97" s="114">
        <f>ACTUACIÓN!DX80</f>
        <v>0</v>
      </c>
      <c r="Z97" s="114">
        <f>ACTUACIÓN!DY80</f>
        <v>0</v>
      </c>
      <c r="AA97" s="114">
        <f>ACTUACIÓN!DZ80</f>
        <v>0</v>
      </c>
      <c r="AB97" s="114">
        <f>ACTUACIÓN!EA80</f>
        <v>0</v>
      </c>
      <c r="AC97" s="114">
        <f>ACTUACIÓN!EB80</f>
        <v>0</v>
      </c>
      <c r="AD97" s="114">
        <f>ACTUACIÓN!EC80</f>
        <v>0</v>
      </c>
      <c r="AE97" s="114">
        <f>ACTUACIÓN!ED80</f>
        <v>0</v>
      </c>
      <c r="AF97" s="115"/>
      <c r="AG97" s="111"/>
      <c r="AH97" s="111"/>
      <c r="AI97" s="1"/>
      <c r="AJ97" s="1"/>
      <c r="AK97" s="1"/>
      <c r="AL97" s="118">
        <v>0.25</v>
      </c>
      <c r="AM97" s="44">
        <f>M91</f>
        <v>0</v>
      </c>
      <c r="AN97" s="44">
        <f>M92</f>
        <v>0</v>
      </c>
      <c r="AO97" s="44">
        <f>M93</f>
        <v>0</v>
      </c>
      <c r="AP97" s="44" t="s">
        <v>262</v>
      </c>
      <c r="AQ97" s="118">
        <v>0.25</v>
      </c>
      <c r="AR97" s="44">
        <f>M94</f>
        <v>0</v>
      </c>
      <c r="AS97" s="44">
        <f>M95</f>
        <v>0</v>
      </c>
      <c r="AT97" s="44">
        <f>M96</f>
        <v>0</v>
      </c>
      <c r="AU97" s="44" t="s">
        <v>262</v>
      </c>
      <c r="AV97" s="118">
        <v>0.25</v>
      </c>
      <c r="AW97" s="44">
        <f>M97</f>
        <v>0</v>
      </c>
      <c r="AX97" s="44">
        <f>M98</f>
        <v>0</v>
      </c>
      <c r="AY97" s="44">
        <f>M99</f>
        <v>0</v>
      </c>
      <c r="AZ97" s="44" t="s">
        <v>262</v>
      </c>
      <c r="BA97" s="118">
        <v>0.25</v>
      </c>
      <c r="BB97" s="44">
        <f>M100</f>
        <v>0</v>
      </c>
      <c r="BC97" s="44">
        <f>M101</f>
        <v>0</v>
      </c>
      <c r="BD97" s="44">
        <f>M102</f>
        <v>0</v>
      </c>
      <c r="BE97" s="44" t="s">
        <v>262</v>
      </c>
      <c r="BF97" s="118">
        <v>0.25</v>
      </c>
      <c r="BG97" s="44">
        <f>M103</f>
        <v>0</v>
      </c>
      <c r="BH97" s="44">
        <f>M104</f>
        <v>0</v>
      </c>
      <c r="BI97" s="44">
        <f>M105</f>
        <v>0</v>
      </c>
      <c r="BJ97" s="44" t="s">
        <v>262</v>
      </c>
      <c r="BK97" s="118">
        <v>0.25</v>
      </c>
      <c r="BL97" s="43">
        <f>M106</f>
        <v>0</v>
      </c>
      <c r="BM97" s="43">
        <f>M107</f>
        <v>0</v>
      </c>
      <c r="BN97" s="43">
        <f>M108</f>
        <v>0</v>
      </c>
      <c r="BO97" s="43" t="s">
        <v>262</v>
      </c>
      <c r="BP97" s="118">
        <v>0.25</v>
      </c>
      <c r="BQ97" s="44">
        <f>M109</f>
        <v>0</v>
      </c>
      <c r="BR97" s="44">
        <f>M110</f>
        <v>0</v>
      </c>
      <c r="BS97" s="44">
        <f>M111</f>
        <v>0</v>
      </c>
      <c r="BT97" s="44" t="s">
        <v>262</v>
      </c>
      <c r="BU97" s="118">
        <v>0.25</v>
      </c>
      <c r="BV97" s="44">
        <f>M112</f>
        <v>0</v>
      </c>
      <c r="BW97" s="44">
        <f>M113</f>
        <v>0</v>
      </c>
      <c r="BX97" s="44">
        <f>M114</f>
        <v>0</v>
      </c>
      <c r="BY97" s="44" t="s">
        <v>262</v>
      </c>
      <c r="BZ97" s="118">
        <v>0.25</v>
      </c>
      <c r="CA97" s="44">
        <f>M115</f>
        <v>0</v>
      </c>
      <c r="CB97" s="44">
        <f>M116</f>
        <v>0</v>
      </c>
      <c r="CC97" s="44">
        <f>M117</f>
        <v>0</v>
      </c>
      <c r="CD97" s="44" t="s">
        <v>262</v>
      </c>
      <c r="CE97" s="118">
        <v>0.25</v>
      </c>
      <c r="CF97" s="44">
        <f>M118</f>
        <v>0</v>
      </c>
      <c r="CG97" s="44">
        <f>M119</f>
        <v>0</v>
      </c>
      <c r="CH97" s="44">
        <f>M120</f>
        <v>0</v>
      </c>
      <c r="CI97" s="44" t="s">
        <v>262</v>
      </c>
      <c r="CJ97" s="118">
        <v>0.25</v>
      </c>
      <c r="CK97" s="44">
        <f>M121</f>
        <v>0</v>
      </c>
      <c r="CL97" s="44">
        <f>M122</f>
        <v>0</v>
      </c>
      <c r="CM97" s="44">
        <f>M123</f>
        <v>0</v>
      </c>
      <c r="CN97" s="44" t="s">
        <v>262</v>
      </c>
      <c r="CO97" s="118">
        <v>0.25</v>
      </c>
      <c r="CP97" s="44">
        <f>M124</f>
        <v>0</v>
      </c>
      <c r="CQ97" s="44">
        <f>M125</f>
        <v>0</v>
      </c>
      <c r="CR97" s="44">
        <f>M126</f>
        <v>0</v>
      </c>
      <c r="CS97" s="44" t="s">
        <v>262</v>
      </c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FZ97" s="92"/>
      <c r="GA97" s="92"/>
      <c r="GB97" s="92"/>
      <c r="GC97" s="92"/>
      <c r="GD97" s="92"/>
      <c r="GE97" s="92"/>
      <c r="GF97" s="92"/>
    </row>
    <row r="98" spans="1:188" s="2" customFormat="1" ht="15" customHeight="1" x14ac:dyDescent="0.25">
      <c r="A98" s="649"/>
      <c r="B98" s="117">
        <f>CONSUMO!BE8</f>
        <v>21</v>
      </c>
      <c r="C98" s="647" t="s">
        <v>500</v>
      </c>
      <c r="D98" s="647"/>
      <c r="E98" s="647"/>
      <c r="F98" s="648" t="s">
        <v>501</v>
      </c>
      <c r="G98" s="648"/>
      <c r="H98" s="114">
        <f>CONSUMO!BH8</f>
        <v>0</v>
      </c>
      <c r="I98" s="114">
        <f>CONSUMO!BI8</f>
        <v>0</v>
      </c>
      <c r="J98" s="114">
        <f>CONSUMO!BJ8</f>
        <v>0</v>
      </c>
      <c r="K98" s="114">
        <f>CONSUMO!BK8</f>
        <v>0</v>
      </c>
      <c r="L98" s="114">
        <f>CONSUMO!BL8</f>
        <v>0</v>
      </c>
      <c r="M98" s="114">
        <f>CONSUMO!BM8</f>
        <v>0</v>
      </c>
      <c r="N98" s="114">
        <f>CONSUMO!BN8</f>
        <v>0</v>
      </c>
      <c r="O98" s="114">
        <f>CONSUMO!BO8</f>
        <v>0</v>
      </c>
      <c r="P98" s="114">
        <f>CONSUMO!BP8</f>
        <v>0</v>
      </c>
      <c r="Q98" s="114">
        <f>CONSUMO!BQ8</f>
        <v>0</v>
      </c>
      <c r="R98" s="114">
        <f>CONSUMO!BR8</f>
        <v>0</v>
      </c>
      <c r="S98" s="114">
        <f>CONSUMO!BS8</f>
        <v>0</v>
      </c>
      <c r="T98" s="114">
        <f>CONSUMO!BT8</f>
        <v>0</v>
      </c>
      <c r="U98" s="114">
        <f>CONSUMO!BU8</f>
        <v>0</v>
      </c>
      <c r="V98" s="114">
        <f>CONSUMO!BV8</f>
        <v>0</v>
      </c>
      <c r="W98" s="114">
        <f>CONSUMO!BW8</f>
        <v>0</v>
      </c>
      <c r="X98" s="114">
        <f>CONSUMO!BX8</f>
        <v>0</v>
      </c>
      <c r="Y98" s="114">
        <f>CONSUMO!BY8</f>
        <v>0</v>
      </c>
      <c r="Z98" s="114">
        <f>CONSUMO!BZ8</f>
        <v>0</v>
      </c>
      <c r="AA98" s="114">
        <f>CONSUMO!CA8</f>
        <v>0</v>
      </c>
      <c r="AB98" s="114">
        <f>CONSUMO!CB8</f>
        <v>0</v>
      </c>
      <c r="AC98" s="114">
        <f>CONSUMO!CC8</f>
        <v>0</v>
      </c>
      <c r="AD98" s="114">
        <f>CONSUMO!CD8</f>
        <v>0</v>
      </c>
      <c r="AE98" s="114">
        <f>CONSUMO!CE8</f>
        <v>0</v>
      </c>
      <c r="AF98" s="115"/>
      <c r="AG98" s="111"/>
      <c r="AH98" s="111"/>
      <c r="AI98" s="1"/>
      <c r="AJ98" s="1"/>
      <c r="AK98" s="1"/>
      <c r="AL98" s="118">
        <v>0.29166666666666702</v>
      </c>
      <c r="AM98" s="44">
        <f>N91</f>
        <v>0</v>
      </c>
      <c r="AN98" s="44">
        <f>N92</f>
        <v>0</v>
      </c>
      <c r="AO98" s="44">
        <f>N93</f>
        <v>0</v>
      </c>
      <c r="AP98" s="44" t="s">
        <v>262</v>
      </c>
      <c r="AQ98" s="118">
        <v>0.29166666666666702</v>
      </c>
      <c r="AR98" s="44">
        <f>N94</f>
        <v>0</v>
      </c>
      <c r="AS98" s="44">
        <f>N95</f>
        <v>0</v>
      </c>
      <c r="AT98" s="44">
        <f>N96</f>
        <v>0</v>
      </c>
      <c r="AU98" s="44" t="s">
        <v>262</v>
      </c>
      <c r="AV98" s="118">
        <v>0.29166666666666702</v>
      </c>
      <c r="AW98" s="44">
        <f>N97</f>
        <v>0</v>
      </c>
      <c r="AX98" s="44">
        <f>N98</f>
        <v>0</v>
      </c>
      <c r="AY98" s="44">
        <f>N99</f>
        <v>0</v>
      </c>
      <c r="AZ98" s="44" t="s">
        <v>262</v>
      </c>
      <c r="BA98" s="118">
        <v>0.29166666666666702</v>
      </c>
      <c r="BB98" s="44">
        <f>N100</f>
        <v>0</v>
      </c>
      <c r="BC98" s="44">
        <f>N101</f>
        <v>0</v>
      </c>
      <c r="BD98" s="44">
        <f>N102</f>
        <v>0</v>
      </c>
      <c r="BE98" s="44" t="s">
        <v>262</v>
      </c>
      <c r="BF98" s="118">
        <v>0.29166666666666702</v>
      </c>
      <c r="BG98" s="44">
        <f>N103</f>
        <v>0</v>
      </c>
      <c r="BH98" s="44">
        <f>N104</f>
        <v>0</v>
      </c>
      <c r="BI98" s="44">
        <f>N105</f>
        <v>0</v>
      </c>
      <c r="BJ98" s="44" t="s">
        <v>262</v>
      </c>
      <c r="BK98" s="118">
        <v>0.29166666666666702</v>
      </c>
      <c r="BL98" s="43">
        <f>N106</f>
        <v>0</v>
      </c>
      <c r="BM98" s="43">
        <f>N107</f>
        <v>0</v>
      </c>
      <c r="BN98" s="43">
        <f>N108</f>
        <v>0</v>
      </c>
      <c r="BO98" s="43" t="s">
        <v>262</v>
      </c>
      <c r="BP98" s="118">
        <v>0.29166666666666702</v>
      </c>
      <c r="BQ98" s="44">
        <f>N109</f>
        <v>0</v>
      </c>
      <c r="BR98" s="44">
        <f>N110</f>
        <v>0</v>
      </c>
      <c r="BS98" s="44">
        <f>N111</f>
        <v>0</v>
      </c>
      <c r="BT98" s="44" t="s">
        <v>262</v>
      </c>
      <c r="BU98" s="118">
        <v>0.29166666666666702</v>
      </c>
      <c r="BV98" s="44">
        <f>N112</f>
        <v>0</v>
      </c>
      <c r="BW98" s="44">
        <f>N113</f>
        <v>0</v>
      </c>
      <c r="BX98" s="44">
        <f>N114</f>
        <v>0</v>
      </c>
      <c r="BY98" s="44" t="s">
        <v>262</v>
      </c>
      <c r="BZ98" s="118">
        <v>0.29166666666666702</v>
      </c>
      <c r="CA98" s="44">
        <f>N115</f>
        <v>0</v>
      </c>
      <c r="CB98" s="44">
        <f>N116</f>
        <v>0</v>
      </c>
      <c r="CC98" s="44">
        <f>N117</f>
        <v>0</v>
      </c>
      <c r="CD98" s="44" t="s">
        <v>262</v>
      </c>
      <c r="CE98" s="118">
        <v>0.29166666666666702</v>
      </c>
      <c r="CF98" s="44">
        <f>N118</f>
        <v>0</v>
      </c>
      <c r="CG98" s="44">
        <f>N119</f>
        <v>0</v>
      </c>
      <c r="CH98" s="44">
        <f>N120</f>
        <v>0</v>
      </c>
      <c r="CI98" s="44" t="s">
        <v>262</v>
      </c>
      <c r="CJ98" s="118">
        <v>0.29166666666666702</v>
      </c>
      <c r="CK98" s="44">
        <f>N121</f>
        <v>0</v>
      </c>
      <c r="CL98" s="44">
        <f>N122</f>
        <v>0</v>
      </c>
      <c r="CM98" s="44">
        <f>N123</f>
        <v>0</v>
      </c>
      <c r="CN98" s="44" t="s">
        <v>262</v>
      </c>
      <c r="CO98" s="118">
        <v>0.29166666666666702</v>
      </c>
      <c r="CP98" s="44">
        <f>N124</f>
        <v>0</v>
      </c>
      <c r="CQ98" s="44">
        <f>N125</f>
        <v>0</v>
      </c>
      <c r="CR98" s="44">
        <f>N126</f>
        <v>0</v>
      </c>
      <c r="CS98" s="44" t="s">
        <v>262</v>
      </c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FZ98" s="92"/>
      <c r="GA98" s="92"/>
      <c r="GB98" s="92"/>
      <c r="GC98" s="92"/>
      <c r="GD98" s="92"/>
      <c r="GE98" s="92"/>
      <c r="GF98" s="92"/>
    </row>
    <row r="99" spans="1:188" s="2" customFormat="1" ht="15" customHeight="1" x14ac:dyDescent="0.25">
      <c r="A99" s="649"/>
      <c r="B99" s="117">
        <f>CONSUMO!BE9</f>
        <v>10</v>
      </c>
      <c r="C99" s="647" t="s">
        <v>499</v>
      </c>
      <c r="D99" s="647"/>
      <c r="E99" s="647"/>
      <c r="F99" s="648"/>
      <c r="G99" s="648"/>
      <c r="H99" s="114">
        <f>CONSUMO!BH9</f>
        <v>0</v>
      </c>
      <c r="I99" s="114">
        <f>CONSUMO!BI9</f>
        <v>0</v>
      </c>
      <c r="J99" s="114">
        <f>CONSUMO!BJ9</f>
        <v>0</v>
      </c>
      <c r="K99" s="114">
        <f>CONSUMO!BK9</f>
        <v>0</v>
      </c>
      <c r="L99" s="114">
        <f>CONSUMO!BL9</f>
        <v>0</v>
      </c>
      <c r="M99" s="114">
        <f>CONSUMO!BM9</f>
        <v>0</v>
      </c>
      <c r="N99" s="114">
        <f>CONSUMO!BN9</f>
        <v>0</v>
      </c>
      <c r="O99" s="114">
        <f>CONSUMO!BO9</f>
        <v>0</v>
      </c>
      <c r="P99" s="114">
        <f>CONSUMO!BP9</f>
        <v>0</v>
      </c>
      <c r="Q99" s="114">
        <f>CONSUMO!BQ9</f>
        <v>0</v>
      </c>
      <c r="R99" s="114">
        <f>CONSUMO!BR9</f>
        <v>0</v>
      </c>
      <c r="S99" s="114">
        <f>CONSUMO!BS9</f>
        <v>0</v>
      </c>
      <c r="T99" s="114">
        <f>CONSUMO!BT9</f>
        <v>0</v>
      </c>
      <c r="U99" s="114">
        <f>CONSUMO!BU9</f>
        <v>0</v>
      </c>
      <c r="V99" s="114">
        <f>CONSUMO!BV9</f>
        <v>0</v>
      </c>
      <c r="W99" s="114">
        <f>CONSUMO!BW9</f>
        <v>0</v>
      </c>
      <c r="X99" s="114">
        <f>CONSUMO!BX9</f>
        <v>0</v>
      </c>
      <c r="Y99" s="114">
        <f>CONSUMO!BY9</f>
        <v>0</v>
      </c>
      <c r="Z99" s="114">
        <f>CONSUMO!BZ9</f>
        <v>0</v>
      </c>
      <c r="AA99" s="114">
        <f>CONSUMO!CA9</f>
        <v>0</v>
      </c>
      <c r="AB99" s="114">
        <f>CONSUMO!CB9</f>
        <v>0</v>
      </c>
      <c r="AC99" s="114">
        <f>CONSUMO!CC9</f>
        <v>0</v>
      </c>
      <c r="AD99" s="114">
        <f>CONSUMO!CD9</f>
        <v>0</v>
      </c>
      <c r="AE99" s="114">
        <f>CONSUMO!CE9</f>
        <v>0</v>
      </c>
      <c r="AF99" s="115"/>
      <c r="AG99" s="111"/>
      <c r="AH99" s="111"/>
      <c r="AI99" s="1"/>
      <c r="AJ99" s="1"/>
      <c r="AK99" s="1"/>
      <c r="AL99" s="118">
        <v>0.33333333333333298</v>
      </c>
      <c r="AM99" s="44">
        <f>O91</f>
        <v>0</v>
      </c>
      <c r="AN99" s="44">
        <f>O92</f>
        <v>0</v>
      </c>
      <c r="AO99" s="44">
        <f>O93</f>
        <v>0</v>
      </c>
      <c r="AP99" s="44" t="s">
        <v>262</v>
      </c>
      <c r="AQ99" s="118">
        <v>0.33333333333333298</v>
      </c>
      <c r="AR99" s="44">
        <f>O94</f>
        <v>0</v>
      </c>
      <c r="AS99" s="44">
        <f>O95</f>
        <v>0</v>
      </c>
      <c r="AT99" s="44">
        <f>O96</f>
        <v>0</v>
      </c>
      <c r="AU99" s="44" t="s">
        <v>262</v>
      </c>
      <c r="AV99" s="118">
        <v>0.33333333333333298</v>
      </c>
      <c r="AW99" s="44">
        <f>O97</f>
        <v>0</v>
      </c>
      <c r="AX99" s="44">
        <f>O98</f>
        <v>0</v>
      </c>
      <c r="AY99" s="44">
        <f>O99</f>
        <v>0</v>
      </c>
      <c r="AZ99" s="44" t="s">
        <v>262</v>
      </c>
      <c r="BA99" s="118">
        <v>0.33333333333333298</v>
      </c>
      <c r="BB99" s="44">
        <f>O100</f>
        <v>0</v>
      </c>
      <c r="BC99" s="44">
        <f>O101</f>
        <v>0</v>
      </c>
      <c r="BD99" s="44">
        <f>O102</f>
        <v>0</v>
      </c>
      <c r="BE99" s="44" t="s">
        <v>262</v>
      </c>
      <c r="BF99" s="118">
        <v>0.33333333333333298</v>
      </c>
      <c r="BG99" s="44">
        <f>O103</f>
        <v>0</v>
      </c>
      <c r="BH99" s="44">
        <f>O104</f>
        <v>0</v>
      </c>
      <c r="BI99" s="44">
        <f>O105</f>
        <v>0</v>
      </c>
      <c r="BJ99" s="44" t="s">
        <v>262</v>
      </c>
      <c r="BK99" s="118">
        <v>0.33333333333333298</v>
      </c>
      <c r="BL99" s="43">
        <f>O106</f>
        <v>0</v>
      </c>
      <c r="BM99" s="43">
        <f>O107</f>
        <v>0</v>
      </c>
      <c r="BN99" s="43">
        <f>O108</f>
        <v>0</v>
      </c>
      <c r="BO99" s="43" t="s">
        <v>262</v>
      </c>
      <c r="BP99" s="118">
        <v>0.33333333333333298</v>
      </c>
      <c r="BQ99" s="44">
        <f>O109</f>
        <v>0</v>
      </c>
      <c r="BR99" s="44">
        <f>O110</f>
        <v>0</v>
      </c>
      <c r="BS99" s="44">
        <f>O111</f>
        <v>0</v>
      </c>
      <c r="BT99" s="44" t="s">
        <v>262</v>
      </c>
      <c r="BU99" s="118">
        <v>0.33333333333333298</v>
      </c>
      <c r="BV99" s="44">
        <f>O112</f>
        <v>0</v>
      </c>
      <c r="BW99" s="44">
        <f>O113</f>
        <v>0</v>
      </c>
      <c r="BX99" s="44">
        <f>O114</f>
        <v>0</v>
      </c>
      <c r="BY99" s="44" t="s">
        <v>262</v>
      </c>
      <c r="BZ99" s="118">
        <v>0.33333333333333298</v>
      </c>
      <c r="CA99" s="44">
        <f>O115</f>
        <v>0</v>
      </c>
      <c r="CB99" s="44">
        <f>O116</f>
        <v>0</v>
      </c>
      <c r="CC99" s="44">
        <f>O117</f>
        <v>0</v>
      </c>
      <c r="CD99" s="44" t="s">
        <v>262</v>
      </c>
      <c r="CE99" s="118">
        <v>0.33333333333333298</v>
      </c>
      <c r="CF99" s="44">
        <f>O118</f>
        <v>0</v>
      </c>
      <c r="CG99" s="44">
        <f>O119</f>
        <v>0</v>
      </c>
      <c r="CH99" s="44">
        <f>O120</f>
        <v>0</v>
      </c>
      <c r="CI99" s="44" t="s">
        <v>262</v>
      </c>
      <c r="CJ99" s="118">
        <v>0.33333333333333298</v>
      </c>
      <c r="CK99" s="44">
        <f>O121</f>
        <v>0</v>
      </c>
      <c r="CL99" s="44">
        <f>O122</f>
        <v>0</v>
      </c>
      <c r="CM99" s="44">
        <f>O123</f>
        <v>0</v>
      </c>
      <c r="CN99" s="44" t="s">
        <v>262</v>
      </c>
      <c r="CO99" s="118">
        <v>0.33333333333333298</v>
      </c>
      <c r="CP99" s="44">
        <f>O124</f>
        <v>0</v>
      </c>
      <c r="CQ99" s="44">
        <f>O125</f>
        <v>0</v>
      </c>
      <c r="CR99" s="44">
        <f>O126</f>
        <v>0</v>
      </c>
      <c r="CS99" s="44" t="s">
        <v>262</v>
      </c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FZ99" s="92"/>
      <c r="GA99" s="92"/>
      <c r="GB99" s="92"/>
      <c r="GC99" s="92"/>
      <c r="GD99" s="92"/>
      <c r="GE99" s="92"/>
      <c r="GF99" s="92"/>
    </row>
    <row r="100" spans="1:188" s="2" customFormat="1" ht="15" customHeight="1" x14ac:dyDescent="0.25">
      <c r="A100" s="649" t="s">
        <v>403</v>
      </c>
      <c r="B100" s="111"/>
      <c r="C100" s="647" t="s">
        <v>496</v>
      </c>
      <c r="D100" s="647"/>
      <c r="E100" s="647"/>
      <c r="F100" s="647"/>
      <c r="G100" s="647"/>
      <c r="H100" s="114">
        <f>ACTUACIÓN!DG81</f>
        <v>0</v>
      </c>
      <c r="I100" s="114">
        <f>ACTUACIÓN!DH81</f>
        <v>0</v>
      </c>
      <c r="J100" s="114">
        <f>ACTUACIÓN!DI81</f>
        <v>0</v>
      </c>
      <c r="K100" s="114">
        <f>ACTUACIÓN!DJ81</f>
        <v>0</v>
      </c>
      <c r="L100" s="114">
        <f>ACTUACIÓN!DK81</f>
        <v>0</v>
      </c>
      <c r="M100" s="114">
        <f>ACTUACIÓN!DL81</f>
        <v>0</v>
      </c>
      <c r="N100" s="114">
        <f>ACTUACIÓN!DM81</f>
        <v>0</v>
      </c>
      <c r="O100" s="114">
        <f>ACTUACIÓN!DN81</f>
        <v>0</v>
      </c>
      <c r="P100" s="114">
        <f>ACTUACIÓN!DO81</f>
        <v>0</v>
      </c>
      <c r="Q100" s="114">
        <f>ACTUACIÓN!DP81</f>
        <v>0</v>
      </c>
      <c r="R100" s="114">
        <f>ACTUACIÓN!DQ81</f>
        <v>0</v>
      </c>
      <c r="S100" s="114">
        <f>ACTUACIÓN!DR81</f>
        <v>0</v>
      </c>
      <c r="T100" s="114">
        <f>ACTUACIÓN!DS81</f>
        <v>0</v>
      </c>
      <c r="U100" s="114">
        <f>ACTUACIÓN!DT81</f>
        <v>0</v>
      </c>
      <c r="V100" s="114">
        <f>ACTUACIÓN!DU81</f>
        <v>0</v>
      </c>
      <c r="W100" s="114">
        <f>ACTUACIÓN!DV81</f>
        <v>0</v>
      </c>
      <c r="X100" s="114">
        <f>ACTUACIÓN!DW81</f>
        <v>0</v>
      </c>
      <c r="Y100" s="114">
        <f>ACTUACIÓN!DX81</f>
        <v>0</v>
      </c>
      <c r="Z100" s="114">
        <f>ACTUACIÓN!DY81</f>
        <v>0</v>
      </c>
      <c r="AA100" s="114">
        <f>ACTUACIÓN!DZ81</f>
        <v>0</v>
      </c>
      <c r="AB100" s="114">
        <f>ACTUACIÓN!EA81</f>
        <v>0</v>
      </c>
      <c r="AC100" s="114">
        <f>ACTUACIÓN!EB81</f>
        <v>0</v>
      </c>
      <c r="AD100" s="114">
        <f>ACTUACIÓN!EC81</f>
        <v>0</v>
      </c>
      <c r="AE100" s="114">
        <f>ACTUACIÓN!ED81</f>
        <v>0</v>
      </c>
      <c r="AF100" s="115"/>
      <c r="AG100" s="111"/>
      <c r="AH100" s="111"/>
      <c r="AI100" s="1"/>
      <c r="AJ100" s="1"/>
      <c r="AK100" s="1"/>
      <c r="AL100" s="118">
        <v>0.375</v>
      </c>
      <c r="AM100" s="44">
        <f>P91</f>
        <v>0</v>
      </c>
      <c r="AN100" s="44">
        <f>P92</f>
        <v>0</v>
      </c>
      <c r="AO100" s="44">
        <f>P93</f>
        <v>0</v>
      </c>
      <c r="AP100" s="44" t="s">
        <v>262</v>
      </c>
      <c r="AQ100" s="118">
        <v>0.375</v>
      </c>
      <c r="AR100" s="44">
        <f>P94</f>
        <v>0</v>
      </c>
      <c r="AS100" s="44">
        <f>P95</f>
        <v>0</v>
      </c>
      <c r="AT100" s="44">
        <f>P96</f>
        <v>0</v>
      </c>
      <c r="AU100" s="44" t="s">
        <v>262</v>
      </c>
      <c r="AV100" s="118">
        <v>0.375</v>
      </c>
      <c r="AW100" s="44">
        <f>P97</f>
        <v>0</v>
      </c>
      <c r="AX100" s="44">
        <f>P98</f>
        <v>0</v>
      </c>
      <c r="AY100" s="44">
        <f>P99</f>
        <v>0</v>
      </c>
      <c r="AZ100" s="44" t="s">
        <v>262</v>
      </c>
      <c r="BA100" s="118">
        <v>0.375</v>
      </c>
      <c r="BB100" s="44">
        <f>P100</f>
        <v>0</v>
      </c>
      <c r="BC100" s="44">
        <f>P101</f>
        <v>0</v>
      </c>
      <c r="BD100" s="44">
        <f>P102</f>
        <v>0</v>
      </c>
      <c r="BE100" s="44" t="s">
        <v>262</v>
      </c>
      <c r="BF100" s="118">
        <v>0.375</v>
      </c>
      <c r="BG100" s="44">
        <f>P103</f>
        <v>0</v>
      </c>
      <c r="BH100" s="44">
        <f>P104</f>
        <v>0</v>
      </c>
      <c r="BI100" s="44">
        <f>P105</f>
        <v>0</v>
      </c>
      <c r="BJ100" s="44" t="s">
        <v>262</v>
      </c>
      <c r="BK100" s="118">
        <v>0.375</v>
      </c>
      <c r="BL100" s="43">
        <f>P106</f>
        <v>0</v>
      </c>
      <c r="BM100" s="43">
        <f>P107</f>
        <v>0</v>
      </c>
      <c r="BN100" s="43">
        <f>P108</f>
        <v>0</v>
      </c>
      <c r="BO100" s="43" t="s">
        <v>262</v>
      </c>
      <c r="BP100" s="118">
        <v>0.375</v>
      </c>
      <c r="BQ100" s="44">
        <f>P109</f>
        <v>0</v>
      </c>
      <c r="BR100" s="44">
        <f>P110</f>
        <v>0</v>
      </c>
      <c r="BS100" s="44">
        <f>P111</f>
        <v>0</v>
      </c>
      <c r="BT100" s="44" t="s">
        <v>262</v>
      </c>
      <c r="BU100" s="118">
        <v>0.375</v>
      </c>
      <c r="BV100" s="44">
        <f>P112</f>
        <v>0</v>
      </c>
      <c r="BW100" s="44">
        <f>P113</f>
        <v>0</v>
      </c>
      <c r="BX100" s="44">
        <f>P114</f>
        <v>0</v>
      </c>
      <c r="BY100" s="44" t="s">
        <v>262</v>
      </c>
      <c r="BZ100" s="118">
        <v>0.375</v>
      </c>
      <c r="CA100" s="44">
        <f>P115</f>
        <v>0</v>
      </c>
      <c r="CB100" s="44">
        <f>P116</f>
        <v>0</v>
      </c>
      <c r="CC100" s="44">
        <f>P117</f>
        <v>0</v>
      </c>
      <c r="CD100" s="44" t="s">
        <v>262</v>
      </c>
      <c r="CE100" s="118">
        <v>0.375</v>
      </c>
      <c r="CF100" s="44">
        <f>P118</f>
        <v>0</v>
      </c>
      <c r="CG100" s="44">
        <f>P119</f>
        <v>0</v>
      </c>
      <c r="CH100" s="44">
        <f>P120</f>
        <v>0</v>
      </c>
      <c r="CI100" s="44" t="s">
        <v>262</v>
      </c>
      <c r="CJ100" s="118">
        <v>0.375</v>
      </c>
      <c r="CK100" s="44">
        <f>P121</f>
        <v>0</v>
      </c>
      <c r="CL100" s="44">
        <f>P122</f>
        <v>0</v>
      </c>
      <c r="CM100" s="44">
        <f>P123</f>
        <v>0</v>
      </c>
      <c r="CN100" s="44" t="s">
        <v>262</v>
      </c>
      <c r="CO100" s="118">
        <v>0.375</v>
      </c>
      <c r="CP100" s="44">
        <f>P124</f>
        <v>0</v>
      </c>
      <c r="CQ100" s="44">
        <f>P125</f>
        <v>0</v>
      </c>
      <c r="CR100" s="44">
        <f>P126</f>
        <v>0</v>
      </c>
      <c r="CS100" s="44" t="s">
        <v>262</v>
      </c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FZ100" s="92"/>
      <c r="GA100" s="92"/>
      <c r="GB100" s="92"/>
      <c r="GC100" s="92"/>
      <c r="GD100" s="92"/>
      <c r="GE100" s="92"/>
      <c r="GF100" s="92"/>
    </row>
    <row r="101" spans="1:188" s="2" customFormat="1" ht="15" customHeight="1" x14ac:dyDescent="0.25">
      <c r="A101" s="649"/>
      <c r="B101" s="117">
        <f>CONSUMO!BE10</f>
        <v>20</v>
      </c>
      <c r="C101" s="647" t="s">
        <v>500</v>
      </c>
      <c r="D101" s="647"/>
      <c r="E101" s="647"/>
      <c r="F101" s="648" t="s">
        <v>501</v>
      </c>
      <c r="G101" s="648"/>
      <c r="H101" s="114">
        <f>CONSUMO!BH10</f>
        <v>0</v>
      </c>
      <c r="I101" s="114">
        <f>CONSUMO!BI10</f>
        <v>0</v>
      </c>
      <c r="J101" s="114">
        <f>CONSUMO!BJ10</f>
        <v>0</v>
      </c>
      <c r="K101" s="114">
        <f>CONSUMO!BK10</f>
        <v>0</v>
      </c>
      <c r="L101" s="114">
        <f>CONSUMO!BL10</f>
        <v>0</v>
      </c>
      <c r="M101" s="114">
        <f>CONSUMO!BM10</f>
        <v>0</v>
      </c>
      <c r="N101" s="114">
        <f>CONSUMO!BN10</f>
        <v>0</v>
      </c>
      <c r="O101" s="114">
        <f>CONSUMO!BO10</f>
        <v>0</v>
      </c>
      <c r="P101" s="114">
        <f>CONSUMO!BP10</f>
        <v>0</v>
      </c>
      <c r="Q101" s="114">
        <f>CONSUMO!BQ10</f>
        <v>0</v>
      </c>
      <c r="R101" s="114">
        <f>CONSUMO!BR10</f>
        <v>0</v>
      </c>
      <c r="S101" s="114">
        <f>CONSUMO!BS10</f>
        <v>0</v>
      </c>
      <c r="T101" s="114">
        <f>CONSUMO!BT10</f>
        <v>0</v>
      </c>
      <c r="U101" s="114">
        <f>CONSUMO!BU10</f>
        <v>0</v>
      </c>
      <c r="V101" s="114">
        <f>CONSUMO!BV10</f>
        <v>0</v>
      </c>
      <c r="W101" s="114">
        <f>CONSUMO!BW10</f>
        <v>0</v>
      </c>
      <c r="X101" s="114">
        <f>CONSUMO!BX10</f>
        <v>0</v>
      </c>
      <c r="Y101" s="114">
        <f>CONSUMO!BY10</f>
        <v>0</v>
      </c>
      <c r="Z101" s="114">
        <f>CONSUMO!BZ10</f>
        <v>0</v>
      </c>
      <c r="AA101" s="114">
        <f>CONSUMO!CA10</f>
        <v>0</v>
      </c>
      <c r="AB101" s="114">
        <f>CONSUMO!CB10</f>
        <v>0</v>
      </c>
      <c r="AC101" s="114">
        <f>CONSUMO!CC10</f>
        <v>0</v>
      </c>
      <c r="AD101" s="114">
        <f>CONSUMO!CD10</f>
        <v>0</v>
      </c>
      <c r="AE101" s="114">
        <f>CONSUMO!CE10</f>
        <v>0</v>
      </c>
      <c r="AF101" s="115"/>
      <c r="AG101" s="111"/>
      <c r="AH101" s="111"/>
      <c r="AI101" s="1"/>
      <c r="AJ101" s="1"/>
      <c r="AK101" s="1"/>
      <c r="AL101" s="118">
        <v>0.41666666666666702</v>
      </c>
      <c r="AM101" s="44">
        <f>Q91</f>
        <v>0</v>
      </c>
      <c r="AN101" s="44">
        <f>Q92</f>
        <v>0</v>
      </c>
      <c r="AO101" s="44">
        <f>Q93</f>
        <v>0</v>
      </c>
      <c r="AP101" s="44" t="s">
        <v>262</v>
      </c>
      <c r="AQ101" s="118">
        <v>0.41666666666666702</v>
      </c>
      <c r="AR101" s="44">
        <f>Q94</f>
        <v>0</v>
      </c>
      <c r="AS101" s="44">
        <f>Q95</f>
        <v>0</v>
      </c>
      <c r="AT101" s="44">
        <f>Q96</f>
        <v>0</v>
      </c>
      <c r="AU101" s="44" t="s">
        <v>262</v>
      </c>
      <c r="AV101" s="118">
        <v>0.41666666666666702</v>
      </c>
      <c r="AW101" s="44">
        <f>Q97</f>
        <v>0</v>
      </c>
      <c r="AX101" s="44">
        <f>Q98</f>
        <v>0</v>
      </c>
      <c r="AY101" s="44">
        <f>Q99</f>
        <v>0</v>
      </c>
      <c r="AZ101" s="44" t="s">
        <v>262</v>
      </c>
      <c r="BA101" s="118">
        <v>0.41666666666666702</v>
      </c>
      <c r="BB101" s="44">
        <f>Q100</f>
        <v>0</v>
      </c>
      <c r="BC101" s="44">
        <f>Q101</f>
        <v>0</v>
      </c>
      <c r="BD101" s="44">
        <f>Q102</f>
        <v>0</v>
      </c>
      <c r="BE101" s="44" t="s">
        <v>262</v>
      </c>
      <c r="BF101" s="118">
        <v>0.41666666666666702</v>
      </c>
      <c r="BG101" s="44">
        <f>Q103</f>
        <v>0</v>
      </c>
      <c r="BH101" s="44">
        <f>Q104</f>
        <v>0</v>
      </c>
      <c r="BI101" s="44">
        <f>Q105</f>
        <v>0</v>
      </c>
      <c r="BJ101" s="44" t="s">
        <v>262</v>
      </c>
      <c r="BK101" s="118">
        <v>0.41666666666666702</v>
      </c>
      <c r="BL101" s="43">
        <f>Q106</f>
        <v>0</v>
      </c>
      <c r="BM101" s="43">
        <f>Q107</f>
        <v>0</v>
      </c>
      <c r="BN101" s="43">
        <f>Q108</f>
        <v>0</v>
      </c>
      <c r="BO101" s="43" t="s">
        <v>262</v>
      </c>
      <c r="BP101" s="118">
        <v>0.41666666666666702</v>
      </c>
      <c r="BQ101" s="44">
        <f>Q109</f>
        <v>0</v>
      </c>
      <c r="BR101" s="44">
        <f>Q110</f>
        <v>0</v>
      </c>
      <c r="BS101" s="44">
        <f>Q111</f>
        <v>0</v>
      </c>
      <c r="BT101" s="44" t="s">
        <v>262</v>
      </c>
      <c r="BU101" s="118">
        <v>0.41666666666666702</v>
      </c>
      <c r="BV101" s="44">
        <f>Q112</f>
        <v>0</v>
      </c>
      <c r="BW101" s="44">
        <f>Q113</f>
        <v>0</v>
      </c>
      <c r="BX101" s="44">
        <f>Q114</f>
        <v>0</v>
      </c>
      <c r="BY101" s="44" t="s">
        <v>262</v>
      </c>
      <c r="BZ101" s="118">
        <v>0.41666666666666702</v>
      </c>
      <c r="CA101" s="44">
        <f>Q115</f>
        <v>0</v>
      </c>
      <c r="CB101" s="44">
        <f>Q116</f>
        <v>0</v>
      </c>
      <c r="CC101" s="44">
        <f>Q117</f>
        <v>0</v>
      </c>
      <c r="CD101" s="44" t="s">
        <v>262</v>
      </c>
      <c r="CE101" s="118">
        <v>0.41666666666666702</v>
      </c>
      <c r="CF101" s="44">
        <f>Q118</f>
        <v>0</v>
      </c>
      <c r="CG101" s="44">
        <f>Q119</f>
        <v>0</v>
      </c>
      <c r="CH101" s="44">
        <f>Q120</f>
        <v>0</v>
      </c>
      <c r="CI101" s="44" t="s">
        <v>262</v>
      </c>
      <c r="CJ101" s="118">
        <v>0.41666666666666702</v>
      </c>
      <c r="CK101" s="44">
        <f>Q121</f>
        <v>0</v>
      </c>
      <c r="CL101" s="44">
        <f>Q122</f>
        <v>0</v>
      </c>
      <c r="CM101" s="44">
        <f>Q123</f>
        <v>0</v>
      </c>
      <c r="CN101" s="44" t="s">
        <v>262</v>
      </c>
      <c r="CO101" s="118">
        <v>0.41666666666666702</v>
      </c>
      <c r="CP101" s="44">
        <f>Q124</f>
        <v>0</v>
      </c>
      <c r="CQ101" s="44">
        <f>Q125</f>
        <v>0</v>
      </c>
      <c r="CR101" s="44">
        <f>Q126</f>
        <v>0</v>
      </c>
      <c r="CS101" s="44" t="s">
        <v>262</v>
      </c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FZ101" s="92"/>
      <c r="GA101" s="92"/>
      <c r="GB101" s="92"/>
      <c r="GC101" s="92"/>
      <c r="GD101" s="92"/>
      <c r="GE101" s="92"/>
      <c r="GF101" s="92"/>
    </row>
    <row r="102" spans="1:188" s="2" customFormat="1" ht="15" customHeight="1" x14ac:dyDescent="0.25">
      <c r="A102" s="649"/>
      <c r="B102" s="117">
        <f>CONSUMO!BE11</f>
        <v>10</v>
      </c>
      <c r="C102" s="647" t="s">
        <v>499</v>
      </c>
      <c r="D102" s="647"/>
      <c r="E102" s="647"/>
      <c r="F102" s="648"/>
      <c r="G102" s="648"/>
      <c r="H102" s="114">
        <f>CONSUMO!BH11</f>
        <v>0</v>
      </c>
      <c r="I102" s="114">
        <f>CONSUMO!BI11</f>
        <v>0</v>
      </c>
      <c r="J102" s="114">
        <f>CONSUMO!BJ11</f>
        <v>0</v>
      </c>
      <c r="K102" s="114">
        <f>CONSUMO!BK11</f>
        <v>0</v>
      </c>
      <c r="L102" s="114">
        <f>CONSUMO!BL11</f>
        <v>0</v>
      </c>
      <c r="M102" s="114">
        <f>CONSUMO!BM11</f>
        <v>0</v>
      </c>
      <c r="N102" s="114">
        <f>CONSUMO!BN11</f>
        <v>0</v>
      </c>
      <c r="O102" s="114">
        <f>CONSUMO!BO11</f>
        <v>0</v>
      </c>
      <c r="P102" s="114">
        <f>CONSUMO!BP11</f>
        <v>0</v>
      </c>
      <c r="Q102" s="114">
        <f>CONSUMO!BQ11</f>
        <v>0</v>
      </c>
      <c r="R102" s="114">
        <f>CONSUMO!BR11</f>
        <v>0</v>
      </c>
      <c r="S102" s="114">
        <f>CONSUMO!BS11</f>
        <v>0</v>
      </c>
      <c r="T102" s="114">
        <f>CONSUMO!BT11</f>
        <v>0</v>
      </c>
      <c r="U102" s="114">
        <f>CONSUMO!BU11</f>
        <v>0</v>
      </c>
      <c r="V102" s="114">
        <f>CONSUMO!BV11</f>
        <v>0</v>
      </c>
      <c r="W102" s="114">
        <f>CONSUMO!BW11</f>
        <v>0</v>
      </c>
      <c r="X102" s="114">
        <f>CONSUMO!BX11</f>
        <v>0</v>
      </c>
      <c r="Y102" s="114">
        <f>CONSUMO!BY11</f>
        <v>0</v>
      </c>
      <c r="Z102" s="114">
        <f>CONSUMO!BZ11</f>
        <v>0</v>
      </c>
      <c r="AA102" s="114">
        <f>CONSUMO!CA11</f>
        <v>0</v>
      </c>
      <c r="AB102" s="114">
        <f>CONSUMO!CB11</f>
        <v>0</v>
      </c>
      <c r="AC102" s="114">
        <f>CONSUMO!CC11</f>
        <v>0</v>
      </c>
      <c r="AD102" s="114">
        <f>CONSUMO!CD11</f>
        <v>0</v>
      </c>
      <c r="AE102" s="114">
        <f>CONSUMO!CE11</f>
        <v>0</v>
      </c>
      <c r="AF102" s="115"/>
      <c r="AG102" s="111"/>
      <c r="AH102" s="111"/>
      <c r="AI102" s="1"/>
      <c r="AJ102" s="1"/>
      <c r="AK102" s="1"/>
      <c r="AL102" s="118">
        <v>0.45833333333333298</v>
      </c>
      <c r="AM102" s="44">
        <f>R91</f>
        <v>0</v>
      </c>
      <c r="AN102" s="44">
        <f>R92</f>
        <v>0</v>
      </c>
      <c r="AO102" s="44">
        <f>R93</f>
        <v>0</v>
      </c>
      <c r="AP102" s="44" t="s">
        <v>262</v>
      </c>
      <c r="AQ102" s="118">
        <v>0.45833333333333298</v>
      </c>
      <c r="AR102" s="44">
        <f>R94</f>
        <v>0</v>
      </c>
      <c r="AS102" s="44">
        <f>R95</f>
        <v>0</v>
      </c>
      <c r="AT102" s="44">
        <f>R96</f>
        <v>0</v>
      </c>
      <c r="AU102" s="44" t="s">
        <v>262</v>
      </c>
      <c r="AV102" s="118">
        <v>0.45833333333333298</v>
      </c>
      <c r="AW102" s="44">
        <f>R97</f>
        <v>0</v>
      </c>
      <c r="AX102" s="44">
        <f>R98</f>
        <v>0</v>
      </c>
      <c r="AY102" s="44">
        <f>R99</f>
        <v>0</v>
      </c>
      <c r="AZ102" s="44" t="s">
        <v>262</v>
      </c>
      <c r="BA102" s="118">
        <v>0.45833333333333298</v>
      </c>
      <c r="BB102" s="44">
        <f>R100</f>
        <v>0</v>
      </c>
      <c r="BC102" s="44">
        <f>R101</f>
        <v>0</v>
      </c>
      <c r="BD102" s="44">
        <f>R102</f>
        <v>0</v>
      </c>
      <c r="BE102" s="44" t="s">
        <v>262</v>
      </c>
      <c r="BF102" s="118">
        <v>0.45833333333333298</v>
      </c>
      <c r="BG102" s="44">
        <f>R103</f>
        <v>0</v>
      </c>
      <c r="BH102" s="44">
        <f>R104</f>
        <v>0</v>
      </c>
      <c r="BI102" s="44">
        <f>R105</f>
        <v>0</v>
      </c>
      <c r="BJ102" s="44" t="s">
        <v>262</v>
      </c>
      <c r="BK102" s="118">
        <v>0.45833333333333298</v>
      </c>
      <c r="BL102" s="43">
        <f>R106</f>
        <v>0</v>
      </c>
      <c r="BM102" s="43">
        <f>R107</f>
        <v>0</v>
      </c>
      <c r="BN102" s="43">
        <f>R108</f>
        <v>0</v>
      </c>
      <c r="BO102" s="43" t="s">
        <v>262</v>
      </c>
      <c r="BP102" s="118">
        <v>0.45833333333333298</v>
      </c>
      <c r="BQ102" s="44">
        <f>R109</f>
        <v>0</v>
      </c>
      <c r="BR102" s="44">
        <f>R110</f>
        <v>0</v>
      </c>
      <c r="BS102" s="44">
        <f>R111</f>
        <v>0</v>
      </c>
      <c r="BT102" s="44" t="s">
        <v>262</v>
      </c>
      <c r="BU102" s="118">
        <v>0.45833333333333298</v>
      </c>
      <c r="BV102" s="44">
        <f>R112</f>
        <v>0</v>
      </c>
      <c r="BW102" s="44">
        <f>R113</f>
        <v>0</v>
      </c>
      <c r="BX102" s="44">
        <f>R114</f>
        <v>0</v>
      </c>
      <c r="BY102" s="44" t="s">
        <v>262</v>
      </c>
      <c r="BZ102" s="118">
        <v>0.45833333333333298</v>
      </c>
      <c r="CA102" s="44">
        <f>R115</f>
        <v>0</v>
      </c>
      <c r="CB102" s="44">
        <f>R116</f>
        <v>0</v>
      </c>
      <c r="CC102" s="44">
        <f>R117</f>
        <v>0</v>
      </c>
      <c r="CD102" s="44" t="s">
        <v>262</v>
      </c>
      <c r="CE102" s="118">
        <v>0.45833333333333298</v>
      </c>
      <c r="CF102" s="44">
        <f>R118</f>
        <v>0</v>
      </c>
      <c r="CG102" s="44">
        <f>R119</f>
        <v>0</v>
      </c>
      <c r="CH102" s="44">
        <f>R120</f>
        <v>0</v>
      </c>
      <c r="CI102" s="44" t="s">
        <v>262</v>
      </c>
      <c r="CJ102" s="118">
        <v>0.45833333333333298</v>
      </c>
      <c r="CK102" s="44">
        <f>R121</f>
        <v>0</v>
      </c>
      <c r="CL102" s="44">
        <f>R122</f>
        <v>0</v>
      </c>
      <c r="CM102" s="44">
        <f>R123</f>
        <v>0</v>
      </c>
      <c r="CN102" s="44" t="s">
        <v>262</v>
      </c>
      <c r="CO102" s="118">
        <v>0.45833333333333298</v>
      </c>
      <c r="CP102" s="44">
        <f>R124</f>
        <v>0</v>
      </c>
      <c r="CQ102" s="44">
        <f>R125</f>
        <v>0</v>
      </c>
      <c r="CR102" s="44">
        <f>R126</f>
        <v>0</v>
      </c>
      <c r="CS102" s="44" t="s">
        <v>262</v>
      </c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FZ102" s="92"/>
      <c r="GA102" s="92"/>
      <c r="GB102" s="92"/>
      <c r="GC102" s="92"/>
      <c r="GD102" s="92"/>
      <c r="GE102" s="92"/>
      <c r="GF102" s="92"/>
    </row>
    <row r="103" spans="1:188" s="2" customFormat="1" ht="15" customHeight="1" x14ac:dyDescent="0.25">
      <c r="A103" s="649" t="s">
        <v>404</v>
      </c>
      <c r="B103" s="111"/>
      <c r="C103" s="647" t="s">
        <v>496</v>
      </c>
      <c r="D103" s="647"/>
      <c r="E103" s="647"/>
      <c r="F103" s="647"/>
      <c r="G103" s="647"/>
      <c r="H103" s="114">
        <f>ACTUACIÓN!DG82</f>
        <v>0</v>
      </c>
      <c r="I103" s="114">
        <f>ACTUACIÓN!DH82</f>
        <v>0</v>
      </c>
      <c r="J103" s="114">
        <f>ACTUACIÓN!DI82</f>
        <v>0</v>
      </c>
      <c r="K103" s="114">
        <f>ACTUACIÓN!DJ82</f>
        <v>0</v>
      </c>
      <c r="L103" s="114">
        <f>ACTUACIÓN!DK82</f>
        <v>0</v>
      </c>
      <c r="M103" s="114">
        <f>ACTUACIÓN!DL82</f>
        <v>0</v>
      </c>
      <c r="N103" s="114">
        <f>ACTUACIÓN!DM82</f>
        <v>0</v>
      </c>
      <c r="O103" s="114">
        <f>ACTUACIÓN!DN82</f>
        <v>0</v>
      </c>
      <c r="P103" s="114">
        <f>ACTUACIÓN!DO82</f>
        <v>0</v>
      </c>
      <c r="Q103" s="114">
        <f>ACTUACIÓN!DP82</f>
        <v>0</v>
      </c>
      <c r="R103" s="114">
        <f>ACTUACIÓN!DQ82</f>
        <v>0</v>
      </c>
      <c r="S103" s="114">
        <f>ACTUACIÓN!DR82</f>
        <v>0</v>
      </c>
      <c r="T103" s="114">
        <f>ACTUACIÓN!DS82</f>
        <v>0</v>
      </c>
      <c r="U103" s="114">
        <f>ACTUACIÓN!DT82</f>
        <v>0</v>
      </c>
      <c r="V103" s="114">
        <f>ACTUACIÓN!DU82</f>
        <v>0</v>
      </c>
      <c r="W103" s="114">
        <f>ACTUACIÓN!DV82</f>
        <v>0</v>
      </c>
      <c r="X103" s="114">
        <f>ACTUACIÓN!DW82</f>
        <v>0</v>
      </c>
      <c r="Y103" s="114">
        <f>ACTUACIÓN!DX82</f>
        <v>0</v>
      </c>
      <c r="Z103" s="114">
        <f>ACTUACIÓN!DY82</f>
        <v>0</v>
      </c>
      <c r="AA103" s="114">
        <f>ACTUACIÓN!DZ82</f>
        <v>0</v>
      </c>
      <c r="AB103" s="114">
        <f>ACTUACIÓN!EA82</f>
        <v>0</v>
      </c>
      <c r="AC103" s="114">
        <f>ACTUACIÓN!EB82</f>
        <v>0</v>
      </c>
      <c r="AD103" s="114">
        <f>ACTUACIÓN!EC82</f>
        <v>0</v>
      </c>
      <c r="AE103" s="114">
        <f>ACTUACIÓN!ED82</f>
        <v>0</v>
      </c>
      <c r="AF103" s="115"/>
      <c r="AG103" s="111"/>
      <c r="AH103" s="111"/>
      <c r="AI103" s="1"/>
      <c r="AJ103" s="1"/>
      <c r="AK103" s="1"/>
      <c r="AL103" s="118">
        <v>0.5</v>
      </c>
      <c r="AM103" s="44">
        <f>S91</f>
        <v>0</v>
      </c>
      <c r="AN103" s="44">
        <f>S92</f>
        <v>0</v>
      </c>
      <c r="AO103" s="44">
        <f>S93</f>
        <v>0</v>
      </c>
      <c r="AP103" s="44" t="s">
        <v>262</v>
      </c>
      <c r="AQ103" s="118">
        <v>0.5</v>
      </c>
      <c r="AR103" s="44">
        <f>S94</f>
        <v>0</v>
      </c>
      <c r="AS103" s="44">
        <f>S95</f>
        <v>0</v>
      </c>
      <c r="AT103" s="44">
        <f>S96</f>
        <v>0</v>
      </c>
      <c r="AU103" s="44" t="s">
        <v>262</v>
      </c>
      <c r="AV103" s="118">
        <v>0.5</v>
      </c>
      <c r="AW103" s="44">
        <f>S97</f>
        <v>0</v>
      </c>
      <c r="AX103" s="44">
        <f>S98</f>
        <v>0</v>
      </c>
      <c r="AY103" s="44">
        <f>S99</f>
        <v>0</v>
      </c>
      <c r="AZ103" s="44" t="s">
        <v>262</v>
      </c>
      <c r="BA103" s="118">
        <v>0.5</v>
      </c>
      <c r="BB103" s="44">
        <f>S100</f>
        <v>0</v>
      </c>
      <c r="BC103" s="44">
        <f>S101</f>
        <v>0</v>
      </c>
      <c r="BD103" s="44">
        <f>S102</f>
        <v>0</v>
      </c>
      <c r="BE103" s="44" t="s">
        <v>262</v>
      </c>
      <c r="BF103" s="118">
        <v>0.5</v>
      </c>
      <c r="BG103" s="44">
        <f>S103</f>
        <v>0</v>
      </c>
      <c r="BH103" s="44">
        <f>S104</f>
        <v>0</v>
      </c>
      <c r="BI103" s="44">
        <f>S105</f>
        <v>0</v>
      </c>
      <c r="BJ103" s="44" t="s">
        <v>262</v>
      </c>
      <c r="BK103" s="118">
        <v>0.5</v>
      </c>
      <c r="BL103" s="43">
        <f>S106</f>
        <v>0</v>
      </c>
      <c r="BM103" s="43">
        <f>S107</f>
        <v>0</v>
      </c>
      <c r="BN103" s="43">
        <f>S108</f>
        <v>0</v>
      </c>
      <c r="BO103" s="43" t="s">
        <v>262</v>
      </c>
      <c r="BP103" s="118">
        <v>0.5</v>
      </c>
      <c r="BQ103" s="44">
        <f>S109</f>
        <v>0</v>
      </c>
      <c r="BR103" s="44">
        <f>S110</f>
        <v>0</v>
      </c>
      <c r="BS103" s="44">
        <f>S111</f>
        <v>0</v>
      </c>
      <c r="BT103" s="44" t="s">
        <v>262</v>
      </c>
      <c r="BU103" s="118">
        <v>0.5</v>
      </c>
      <c r="BV103" s="44">
        <f>S112</f>
        <v>0</v>
      </c>
      <c r="BW103" s="44">
        <f>S113</f>
        <v>0</v>
      </c>
      <c r="BX103" s="44">
        <f>S114</f>
        <v>0</v>
      </c>
      <c r="BY103" s="44" t="s">
        <v>262</v>
      </c>
      <c r="BZ103" s="118">
        <v>0.5</v>
      </c>
      <c r="CA103" s="44">
        <f>S115</f>
        <v>0</v>
      </c>
      <c r="CB103" s="44">
        <f>S116</f>
        <v>0</v>
      </c>
      <c r="CC103" s="44">
        <f>S117</f>
        <v>0</v>
      </c>
      <c r="CD103" s="44" t="s">
        <v>262</v>
      </c>
      <c r="CE103" s="118">
        <v>0.5</v>
      </c>
      <c r="CF103" s="44">
        <f>S118</f>
        <v>0</v>
      </c>
      <c r="CG103" s="44">
        <f>S119</f>
        <v>0</v>
      </c>
      <c r="CH103" s="44">
        <f>S120</f>
        <v>0</v>
      </c>
      <c r="CI103" s="44" t="s">
        <v>262</v>
      </c>
      <c r="CJ103" s="118">
        <v>0.5</v>
      </c>
      <c r="CK103" s="44">
        <f>S121</f>
        <v>0</v>
      </c>
      <c r="CL103" s="44">
        <f>S122</f>
        <v>0</v>
      </c>
      <c r="CM103" s="44">
        <f>S123</f>
        <v>0</v>
      </c>
      <c r="CN103" s="44" t="s">
        <v>262</v>
      </c>
      <c r="CO103" s="118">
        <v>0.5</v>
      </c>
      <c r="CP103" s="44">
        <f>S124</f>
        <v>0</v>
      </c>
      <c r="CQ103" s="44">
        <f>S125</f>
        <v>0</v>
      </c>
      <c r="CR103" s="44">
        <f>S126</f>
        <v>0</v>
      </c>
      <c r="CS103" s="44" t="s">
        <v>262</v>
      </c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FZ103" s="92"/>
      <c r="GA103" s="92"/>
      <c r="GB103" s="92"/>
      <c r="GC103" s="92"/>
      <c r="GD103" s="92"/>
      <c r="GE103" s="92"/>
      <c r="GF103" s="92"/>
    </row>
    <row r="104" spans="1:188" s="2" customFormat="1" ht="15" customHeight="1" x14ac:dyDescent="0.25">
      <c r="A104" s="649"/>
      <c r="B104" s="117">
        <f>CONSUMO!BE12</f>
        <v>21</v>
      </c>
      <c r="C104" s="647" t="s">
        <v>500</v>
      </c>
      <c r="D104" s="647"/>
      <c r="E104" s="647"/>
      <c r="F104" s="648" t="s">
        <v>501</v>
      </c>
      <c r="G104" s="648"/>
      <c r="H104" s="114">
        <f>CONSUMO!BH12</f>
        <v>0</v>
      </c>
      <c r="I104" s="114">
        <f>CONSUMO!BI12</f>
        <v>0</v>
      </c>
      <c r="J104" s="114">
        <f>CONSUMO!BJ12</f>
        <v>0</v>
      </c>
      <c r="K104" s="114">
        <f>CONSUMO!BK12</f>
        <v>0</v>
      </c>
      <c r="L104" s="114">
        <f>CONSUMO!BL12</f>
        <v>0</v>
      </c>
      <c r="M104" s="114">
        <f>CONSUMO!BM12</f>
        <v>0</v>
      </c>
      <c r="N104" s="114">
        <f>CONSUMO!BN12</f>
        <v>0</v>
      </c>
      <c r="O104" s="114">
        <f>CONSUMO!BO12</f>
        <v>0</v>
      </c>
      <c r="P104" s="114">
        <f>CONSUMO!BP12</f>
        <v>0</v>
      </c>
      <c r="Q104" s="114">
        <f>CONSUMO!BQ12</f>
        <v>0</v>
      </c>
      <c r="R104" s="114">
        <f>CONSUMO!BR12</f>
        <v>0</v>
      </c>
      <c r="S104" s="114">
        <f>CONSUMO!BS12</f>
        <v>0</v>
      </c>
      <c r="T104" s="114">
        <f>CONSUMO!BT12</f>
        <v>0</v>
      </c>
      <c r="U104" s="114">
        <f>CONSUMO!BU12</f>
        <v>0</v>
      </c>
      <c r="V104" s="114">
        <f>CONSUMO!BV12</f>
        <v>0</v>
      </c>
      <c r="W104" s="114">
        <f>CONSUMO!BW12</f>
        <v>0</v>
      </c>
      <c r="X104" s="114">
        <f>CONSUMO!BX12</f>
        <v>0</v>
      </c>
      <c r="Y104" s="114">
        <f>CONSUMO!BY12</f>
        <v>0</v>
      </c>
      <c r="Z104" s="114">
        <f>CONSUMO!BZ12</f>
        <v>0</v>
      </c>
      <c r="AA104" s="114">
        <f>CONSUMO!CA12</f>
        <v>0</v>
      </c>
      <c r="AB104" s="114">
        <f>CONSUMO!CB12</f>
        <v>0</v>
      </c>
      <c r="AC104" s="114">
        <f>CONSUMO!CC12</f>
        <v>0</v>
      </c>
      <c r="AD104" s="114">
        <f>CONSUMO!CD12</f>
        <v>0</v>
      </c>
      <c r="AE104" s="114">
        <f>CONSUMO!CE12</f>
        <v>0</v>
      </c>
      <c r="AF104" s="115"/>
      <c r="AG104" s="111"/>
      <c r="AH104" s="111"/>
      <c r="AI104" s="1"/>
      <c r="AJ104" s="1"/>
      <c r="AK104" s="1"/>
      <c r="AL104" s="118">
        <v>0.54166666666666696</v>
      </c>
      <c r="AM104" s="44">
        <f>T91</f>
        <v>0</v>
      </c>
      <c r="AN104" s="44">
        <f>T92</f>
        <v>0</v>
      </c>
      <c r="AO104" s="44">
        <f>T93</f>
        <v>0</v>
      </c>
      <c r="AP104" s="44" t="s">
        <v>262</v>
      </c>
      <c r="AQ104" s="118">
        <v>0.54166666666666696</v>
      </c>
      <c r="AR104" s="44">
        <f>T94</f>
        <v>0</v>
      </c>
      <c r="AS104" s="44">
        <f>T95</f>
        <v>0</v>
      </c>
      <c r="AT104" s="44">
        <f>T96</f>
        <v>0</v>
      </c>
      <c r="AU104" s="44" t="s">
        <v>262</v>
      </c>
      <c r="AV104" s="118">
        <v>0.54166666666666696</v>
      </c>
      <c r="AW104" s="44">
        <f>T97</f>
        <v>0</v>
      </c>
      <c r="AX104" s="44">
        <f>T98</f>
        <v>0</v>
      </c>
      <c r="AY104" s="44">
        <f>T99</f>
        <v>0</v>
      </c>
      <c r="AZ104" s="44" t="s">
        <v>262</v>
      </c>
      <c r="BA104" s="118">
        <v>0.54166666666666696</v>
      </c>
      <c r="BB104" s="44">
        <f>T100</f>
        <v>0</v>
      </c>
      <c r="BC104" s="44">
        <f>T101</f>
        <v>0</v>
      </c>
      <c r="BD104" s="44">
        <f>T102</f>
        <v>0</v>
      </c>
      <c r="BE104" s="44" t="s">
        <v>262</v>
      </c>
      <c r="BF104" s="118">
        <v>0.54166666666666696</v>
      </c>
      <c r="BG104" s="44">
        <f>T103</f>
        <v>0</v>
      </c>
      <c r="BH104" s="44">
        <f>T104</f>
        <v>0</v>
      </c>
      <c r="BI104" s="44">
        <f>T105</f>
        <v>0</v>
      </c>
      <c r="BJ104" s="44" t="s">
        <v>262</v>
      </c>
      <c r="BK104" s="118">
        <v>0.54166666666666696</v>
      </c>
      <c r="BL104" s="43">
        <f>T106</f>
        <v>0</v>
      </c>
      <c r="BM104" s="43">
        <f>T107</f>
        <v>0</v>
      </c>
      <c r="BN104" s="43">
        <f>T108</f>
        <v>0</v>
      </c>
      <c r="BO104" s="43" t="s">
        <v>262</v>
      </c>
      <c r="BP104" s="118">
        <v>0.54166666666666696</v>
      </c>
      <c r="BQ104" s="44">
        <f>T109</f>
        <v>0</v>
      </c>
      <c r="BR104" s="44">
        <f>T110</f>
        <v>0</v>
      </c>
      <c r="BS104" s="44">
        <f>T111</f>
        <v>0</v>
      </c>
      <c r="BT104" s="44" t="s">
        <v>262</v>
      </c>
      <c r="BU104" s="118">
        <v>0.54166666666666696</v>
      </c>
      <c r="BV104" s="44">
        <f>T112</f>
        <v>0</v>
      </c>
      <c r="BW104" s="44">
        <f>T113</f>
        <v>0</v>
      </c>
      <c r="BX104" s="44">
        <f>T114</f>
        <v>0</v>
      </c>
      <c r="BY104" s="44" t="s">
        <v>262</v>
      </c>
      <c r="BZ104" s="118">
        <v>0.54166666666666696</v>
      </c>
      <c r="CA104" s="44">
        <f>T115</f>
        <v>0</v>
      </c>
      <c r="CB104" s="44">
        <f>T116</f>
        <v>0</v>
      </c>
      <c r="CC104" s="44">
        <f>T117</f>
        <v>0</v>
      </c>
      <c r="CD104" s="44" t="s">
        <v>262</v>
      </c>
      <c r="CE104" s="118">
        <v>0.54166666666666696</v>
      </c>
      <c r="CF104" s="44">
        <f>T118</f>
        <v>0</v>
      </c>
      <c r="CG104" s="44">
        <f>T119</f>
        <v>0</v>
      </c>
      <c r="CH104" s="44">
        <f>T120</f>
        <v>0</v>
      </c>
      <c r="CI104" s="44" t="s">
        <v>262</v>
      </c>
      <c r="CJ104" s="118">
        <v>0.54166666666666696</v>
      </c>
      <c r="CK104" s="44">
        <f>T121</f>
        <v>0</v>
      </c>
      <c r="CL104" s="44">
        <f>T122</f>
        <v>0</v>
      </c>
      <c r="CM104" s="44">
        <f>T123</f>
        <v>0</v>
      </c>
      <c r="CN104" s="44" t="s">
        <v>262</v>
      </c>
      <c r="CO104" s="118">
        <v>0.54166666666666696</v>
      </c>
      <c r="CP104" s="44">
        <f>T124</f>
        <v>0</v>
      </c>
      <c r="CQ104" s="44">
        <f>T125</f>
        <v>0</v>
      </c>
      <c r="CR104" s="44">
        <f>T126</f>
        <v>0</v>
      </c>
      <c r="CS104" s="44" t="s">
        <v>262</v>
      </c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FZ104" s="92"/>
      <c r="GA104" s="92"/>
      <c r="GB104" s="92"/>
      <c r="GC104" s="92"/>
      <c r="GD104" s="92"/>
      <c r="GE104" s="92"/>
      <c r="GF104" s="92"/>
    </row>
    <row r="105" spans="1:188" s="2" customFormat="1" ht="15" customHeight="1" x14ac:dyDescent="0.25">
      <c r="A105" s="649"/>
      <c r="B105" s="117">
        <f>CONSUMO!BE13</f>
        <v>10</v>
      </c>
      <c r="C105" s="647" t="s">
        <v>499</v>
      </c>
      <c r="D105" s="647"/>
      <c r="E105" s="647"/>
      <c r="F105" s="648"/>
      <c r="G105" s="648"/>
      <c r="H105" s="114">
        <f>CONSUMO!BH13</f>
        <v>0</v>
      </c>
      <c r="I105" s="114">
        <f>CONSUMO!BI13</f>
        <v>0</v>
      </c>
      <c r="J105" s="114">
        <f>CONSUMO!BJ13</f>
        <v>0</v>
      </c>
      <c r="K105" s="114">
        <f>CONSUMO!BK13</f>
        <v>0</v>
      </c>
      <c r="L105" s="114">
        <f>CONSUMO!BL13</f>
        <v>0</v>
      </c>
      <c r="M105" s="114">
        <f>CONSUMO!BM13</f>
        <v>0</v>
      </c>
      <c r="N105" s="114">
        <f>CONSUMO!BN13</f>
        <v>0</v>
      </c>
      <c r="O105" s="114">
        <f>CONSUMO!BO13</f>
        <v>0</v>
      </c>
      <c r="P105" s="114">
        <f>CONSUMO!BP13</f>
        <v>0</v>
      </c>
      <c r="Q105" s="114">
        <f>CONSUMO!BQ13</f>
        <v>0</v>
      </c>
      <c r="R105" s="114">
        <f>CONSUMO!BR13</f>
        <v>0</v>
      </c>
      <c r="S105" s="114">
        <f>CONSUMO!BS13</f>
        <v>0</v>
      </c>
      <c r="T105" s="114">
        <f>CONSUMO!BT13</f>
        <v>0</v>
      </c>
      <c r="U105" s="114">
        <f>CONSUMO!BU13</f>
        <v>0</v>
      </c>
      <c r="V105" s="114">
        <f>CONSUMO!BV13</f>
        <v>0</v>
      </c>
      <c r="W105" s="114">
        <f>CONSUMO!BW13</f>
        <v>0</v>
      </c>
      <c r="X105" s="114">
        <f>CONSUMO!BX13</f>
        <v>0</v>
      </c>
      <c r="Y105" s="114">
        <f>CONSUMO!BY13</f>
        <v>0</v>
      </c>
      <c r="Z105" s="114">
        <f>CONSUMO!BZ13</f>
        <v>0</v>
      </c>
      <c r="AA105" s="114">
        <f>CONSUMO!CA13</f>
        <v>0</v>
      </c>
      <c r="AB105" s="114">
        <f>CONSUMO!CB13</f>
        <v>0</v>
      </c>
      <c r="AC105" s="114">
        <f>CONSUMO!CC13</f>
        <v>0</v>
      </c>
      <c r="AD105" s="114">
        <f>CONSUMO!CD13</f>
        <v>0</v>
      </c>
      <c r="AE105" s="114">
        <f>CONSUMO!CE13</f>
        <v>0</v>
      </c>
      <c r="AF105" s="115"/>
      <c r="AG105" s="111"/>
      <c r="AH105" s="111"/>
      <c r="AI105" s="1"/>
      <c r="AJ105" s="1"/>
      <c r="AK105" s="1"/>
      <c r="AL105" s="118">
        <v>0.58333333333333304</v>
      </c>
      <c r="AM105" s="44">
        <f>U91</f>
        <v>0</v>
      </c>
      <c r="AN105" s="44">
        <f>U92</f>
        <v>0</v>
      </c>
      <c r="AO105" s="44">
        <f>U93</f>
        <v>0</v>
      </c>
      <c r="AP105" s="44" t="s">
        <v>262</v>
      </c>
      <c r="AQ105" s="118">
        <v>0.58333333333333304</v>
      </c>
      <c r="AR105" s="44">
        <f>U94</f>
        <v>0</v>
      </c>
      <c r="AS105" s="44">
        <f>U95</f>
        <v>0</v>
      </c>
      <c r="AT105" s="44">
        <f>U96</f>
        <v>0</v>
      </c>
      <c r="AU105" s="44" t="s">
        <v>262</v>
      </c>
      <c r="AV105" s="118">
        <v>0.58333333333333304</v>
      </c>
      <c r="AW105" s="44">
        <f>U97</f>
        <v>0</v>
      </c>
      <c r="AX105" s="44">
        <f>U98</f>
        <v>0</v>
      </c>
      <c r="AY105" s="44">
        <f>U99</f>
        <v>0</v>
      </c>
      <c r="AZ105" s="44" t="s">
        <v>262</v>
      </c>
      <c r="BA105" s="118">
        <v>0.58333333333333304</v>
      </c>
      <c r="BB105" s="44">
        <f>U100</f>
        <v>0</v>
      </c>
      <c r="BC105" s="44">
        <f>U101</f>
        <v>0</v>
      </c>
      <c r="BD105" s="44">
        <f>U102</f>
        <v>0</v>
      </c>
      <c r="BE105" s="44" t="s">
        <v>262</v>
      </c>
      <c r="BF105" s="118">
        <v>0.58333333333333304</v>
      </c>
      <c r="BG105" s="44">
        <f>U103</f>
        <v>0</v>
      </c>
      <c r="BH105" s="44">
        <f>U104</f>
        <v>0</v>
      </c>
      <c r="BI105" s="44">
        <f>U105</f>
        <v>0</v>
      </c>
      <c r="BJ105" s="44" t="s">
        <v>262</v>
      </c>
      <c r="BK105" s="118">
        <v>0.58333333333333304</v>
      </c>
      <c r="BL105" s="43">
        <f>U106</f>
        <v>0</v>
      </c>
      <c r="BM105" s="43">
        <f>U107</f>
        <v>0</v>
      </c>
      <c r="BN105" s="43">
        <f>U108</f>
        <v>0</v>
      </c>
      <c r="BO105" s="43" t="s">
        <v>262</v>
      </c>
      <c r="BP105" s="118">
        <v>0.58333333333333304</v>
      </c>
      <c r="BQ105" s="44">
        <f>U109</f>
        <v>0</v>
      </c>
      <c r="BR105" s="44">
        <f>U110</f>
        <v>0</v>
      </c>
      <c r="BS105" s="44">
        <f>U111</f>
        <v>0</v>
      </c>
      <c r="BT105" s="44" t="s">
        <v>262</v>
      </c>
      <c r="BU105" s="118">
        <v>0.58333333333333304</v>
      </c>
      <c r="BV105" s="44">
        <f>U112</f>
        <v>0</v>
      </c>
      <c r="BW105" s="44">
        <f>U113</f>
        <v>0</v>
      </c>
      <c r="BX105" s="44">
        <f>U114</f>
        <v>0</v>
      </c>
      <c r="BY105" s="44" t="s">
        <v>262</v>
      </c>
      <c r="BZ105" s="118">
        <v>0.58333333333333304</v>
      </c>
      <c r="CA105" s="44">
        <f>U115</f>
        <v>0</v>
      </c>
      <c r="CB105" s="44">
        <f>U116</f>
        <v>0</v>
      </c>
      <c r="CC105" s="44">
        <f>U117</f>
        <v>0</v>
      </c>
      <c r="CD105" s="44" t="s">
        <v>262</v>
      </c>
      <c r="CE105" s="118">
        <v>0.58333333333333304</v>
      </c>
      <c r="CF105" s="44">
        <f>U118</f>
        <v>0</v>
      </c>
      <c r="CG105" s="44">
        <f>U119</f>
        <v>0</v>
      </c>
      <c r="CH105" s="44">
        <f>U120</f>
        <v>0</v>
      </c>
      <c r="CI105" s="44" t="s">
        <v>262</v>
      </c>
      <c r="CJ105" s="118">
        <v>0.58333333333333304</v>
      </c>
      <c r="CK105" s="44">
        <f>U121</f>
        <v>0</v>
      </c>
      <c r="CL105" s="44">
        <f>U122</f>
        <v>0</v>
      </c>
      <c r="CM105" s="44">
        <f>U123</f>
        <v>0</v>
      </c>
      <c r="CN105" s="44" t="s">
        <v>262</v>
      </c>
      <c r="CO105" s="118">
        <v>0.58333333333333304</v>
      </c>
      <c r="CP105" s="44">
        <f>U124</f>
        <v>0</v>
      </c>
      <c r="CQ105" s="44">
        <f>U125</f>
        <v>0</v>
      </c>
      <c r="CR105" s="44">
        <f>U126</f>
        <v>0</v>
      </c>
      <c r="CS105" s="44" t="s">
        <v>262</v>
      </c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FZ105" s="92"/>
      <c r="GA105" s="92"/>
      <c r="GB105" s="92"/>
      <c r="GC105" s="92"/>
      <c r="GD105" s="92"/>
      <c r="GE105" s="92"/>
      <c r="GF105" s="92"/>
    </row>
    <row r="106" spans="1:188" s="2" customFormat="1" ht="15" customHeight="1" x14ac:dyDescent="0.25">
      <c r="A106" s="649" t="s">
        <v>405</v>
      </c>
      <c r="B106" s="111"/>
      <c r="C106" s="647" t="s">
        <v>496</v>
      </c>
      <c r="D106" s="647"/>
      <c r="E106" s="647"/>
      <c r="F106" s="647"/>
      <c r="G106" s="647"/>
      <c r="H106" s="114">
        <f>ACTUACIÓN!DG83</f>
        <v>0</v>
      </c>
      <c r="I106" s="114">
        <f>ACTUACIÓN!DH83</f>
        <v>0</v>
      </c>
      <c r="J106" s="114">
        <f>ACTUACIÓN!DI83</f>
        <v>0</v>
      </c>
      <c r="K106" s="114">
        <f>ACTUACIÓN!DJ83</f>
        <v>0</v>
      </c>
      <c r="L106" s="114">
        <f>ACTUACIÓN!DK83</f>
        <v>0</v>
      </c>
      <c r="M106" s="114">
        <f>ACTUACIÓN!DL83</f>
        <v>0</v>
      </c>
      <c r="N106" s="114">
        <f>ACTUACIÓN!DM83</f>
        <v>0</v>
      </c>
      <c r="O106" s="114">
        <f>ACTUACIÓN!DN83</f>
        <v>0</v>
      </c>
      <c r="P106" s="114">
        <f>ACTUACIÓN!DO83</f>
        <v>0</v>
      </c>
      <c r="Q106" s="114">
        <f>ACTUACIÓN!DP83</f>
        <v>0</v>
      </c>
      <c r="R106" s="114">
        <f>ACTUACIÓN!DQ83</f>
        <v>0</v>
      </c>
      <c r="S106" s="114">
        <f>ACTUACIÓN!DR83</f>
        <v>0</v>
      </c>
      <c r="T106" s="114">
        <f>ACTUACIÓN!DS83</f>
        <v>0</v>
      </c>
      <c r="U106" s="114">
        <f>ACTUACIÓN!DT83</f>
        <v>0</v>
      </c>
      <c r="V106" s="114">
        <f>ACTUACIÓN!DU83</f>
        <v>0</v>
      </c>
      <c r="W106" s="114">
        <f>ACTUACIÓN!DV83</f>
        <v>0</v>
      </c>
      <c r="X106" s="114">
        <f>ACTUACIÓN!DW83</f>
        <v>0</v>
      </c>
      <c r="Y106" s="114">
        <f>ACTUACIÓN!DX83</f>
        <v>0</v>
      </c>
      <c r="Z106" s="114">
        <f>ACTUACIÓN!DY83</f>
        <v>0</v>
      </c>
      <c r="AA106" s="114">
        <f>ACTUACIÓN!DZ83</f>
        <v>0</v>
      </c>
      <c r="AB106" s="114">
        <f>ACTUACIÓN!EA83</f>
        <v>0</v>
      </c>
      <c r="AC106" s="114">
        <f>ACTUACIÓN!EB83</f>
        <v>0</v>
      </c>
      <c r="AD106" s="114">
        <f>ACTUACIÓN!EC83</f>
        <v>0</v>
      </c>
      <c r="AE106" s="114">
        <f>ACTUACIÓN!ED83</f>
        <v>0</v>
      </c>
      <c r="AF106" s="115"/>
      <c r="AG106" s="111"/>
      <c r="AH106" s="111"/>
      <c r="AI106" s="1"/>
      <c r="AJ106" s="1"/>
      <c r="AK106" s="1"/>
      <c r="AL106" s="118">
        <v>0.625</v>
      </c>
      <c r="AM106" s="44">
        <f>V91</f>
        <v>0</v>
      </c>
      <c r="AN106" s="44">
        <f>V92</f>
        <v>0</v>
      </c>
      <c r="AO106" s="44">
        <f>V93</f>
        <v>0</v>
      </c>
      <c r="AP106" s="44" t="s">
        <v>262</v>
      </c>
      <c r="AQ106" s="118">
        <v>0.625</v>
      </c>
      <c r="AR106" s="44">
        <f>V94</f>
        <v>0</v>
      </c>
      <c r="AS106" s="44">
        <f>V95</f>
        <v>0</v>
      </c>
      <c r="AT106" s="44">
        <f>V96</f>
        <v>0</v>
      </c>
      <c r="AU106" s="44" t="s">
        <v>262</v>
      </c>
      <c r="AV106" s="118">
        <v>0.625</v>
      </c>
      <c r="AW106" s="44">
        <f>V97</f>
        <v>0</v>
      </c>
      <c r="AX106" s="44">
        <f>V98</f>
        <v>0</v>
      </c>
      <c r="AY106" s="44">
        <f>V99</f>
        <v>0</v>
      </c>
      <c r="AZ106" s="44" t="s">
        <v>262</v>
      </c>
      <c r="BA106" s="118">
        <v>0.625</v>
      </c>
      <c r="BB106" s="44">
        <f>V100</f>
        <v>0</v>
      </c>
      <c r="BC106" s="44">
        <f>V101</f>
        <v>0</v>
      </c>
      <c r="BD106" s="44">
        <f>V102</f>
        <v>0</v>
      </c>
      <c r="BE106" s="44" t="s">
        <v>262</v>
      </c>
      <c r="BF106" s="118">
        <v>0.625</v>
      </c>
      <c r="BG106" s="44">
        <f>V103</f>
        <v>0</v>
      </c>
      <c r="BH106" s="44">
        <f>V104</f>
        <v>0</v>
      </c>
      <c r="BI106" s="44">
        <f>V105</f>
        <v>0</v>
      </c>
      <c r="BJ106" s="44" t="s">
        <v>262</v>
      </c>
      <c r="BK106" s="118">
        <v>0.625</v>
      </c>
      <c r="BL106" s="43">
        <f>V106</f>
        <v>0</v>
      </c>
      <c r="BM106" s="43">
        <f>V107</f>
        <v>0</v>
      </c>
      <c r="BN106" s="43">
        <f>V108</f>
        <v>0</v>
      </c>
      <c r="BO106" s="43" t="s">
        <v>262</v>
      </c>
      <c r="BP106" s="118">
        <v>0.625</v>
      </c>
      <c r="BQ106" s="44">
        <f>V109</f>
        <v>0</v>
      </c>
      <c r="BR106" s="44">
        <f>V110</f>
        <v>0</v>
      </c>
      <c r="BS106" s="44">
        <f>V111</f>
        <v>0</v>
      </c>
      <c r="BT106" s="44" t="s">
        <v>262</v>
      </c>
      <c r="BU106" s="118">
        <v>0.625</v>
      </c>
      <c r="BV106" s="44">
        <f>V112</f>
        <v>0</v>
      </c>
      <c r="BW106" s="44">
        <f>V113</f>
        <v>0</v>
      </c>
      <c r="BX106" s="44">
        <f>V114</f>
        <v>0</v>
      </c>
      <c r="BY106" s="44" t="s">
        <v>262</v>
      </c>
      <c r="BZ106" s="118">
        <v>0.625</v>
      </c>
      <c r="CA106" s="44">
        <f>V115</f>
        <v>0</v>
      </c>
      <c r="CB106" s="44">
        <f>V116</f>
        <v>0</v>
      </c>
      <c r="CC106" s="44">
        <f>V117</f>
        <v>0</v>
      </c>
      <c r="CD106" s="44" t="s">
        <v>262</v>
      </c>
      <c r="CE106" s="118">
        <v>0.625</v>
      </c>
      <c r="CF106" s="44">
        <f>V118</f>
        <v>0</v>
      </c>
      <c r="CG106" s="44">
        <f>V119</f>
        <v>0</v>
      </c>
      <c r="CH106" s="44">
        <f>V120</f>
        <v>0</v>
      </c>
      <c r="CI106" s="44" t="s">
        <v>262</v>
      </c>
      <c r="CJ106" s="118">
        <v>0.625</v>
      </c>
      <c r="CK106" s="44">
        <f>V121</f>
        <v>0</v>
      </c>
      <c r="CL106" s="44">
        <f>V122</f>
        <v>0</v>
      </c>
      <c r="CM106" s="44">
        <f>V123</f>
        <v>0</v>
      </c>
      <c r="CN106" s="44" t="s">
        <v>262</v>
      </c>
      <c r="CO106" s="118">
        <v>0.625</v>
      </c>
      <c r="CP106" s="44">
        <f>V124</f>
        <v>0</v>
      </c>
      <c r="CQ106" s="44">
        <f>V125</f>
        <v>0</v>
      </c>
      <c r="CR106" s="44">
        <f>V126</f>
        <v>0</v>
      </c>
      <c r="CS106" s="44" t="s">
        <v>262</v>
      </c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FZ106" s="92"/>
      <c r="GA106" s="92"/>
      <c r="GB106" s="92"/>
      <c r="GC106" s="92"/>
      <c r="GD106" s="92"/>
      <c r="GE106" s="92"/>
      <c r="GF106" s="92"/>
    </row>
    <row r="107" spans="1:188" s="2" customFormat="1" ht="15" customHeight="1" x14ac:dyDescent="0.25">
      <c r="A107" s="649"/>
      <c r="B107" s="117">
        <f>CONSUMO!BE14</f>
        <v>20</v>
      </c>
      <c r="C107" s="647" t="s">
        <v>500</v>
      </c>
      <c r="D107" s="647"/>
      <c r="E107" s="647"/>
      <c r="F107" s="648" t="s">
        <v>501</v>
      </c>
      <c r="G107" s="648"/>
      <c r="H107" s="114">
        <f>CONSUMO!BH14</f>
        <v>0</v>
      </c>
      <c r="I107" s="114">
        <f>CONSUMO!BI14</f>
        <v>0</v>
      </c>
      <c r="J107" s="114">
        <f>CONSUMO!BJ14</f>
        <v>0</v>
      </c>
      <c r="K107" s="114">
        <f>CONSUMO!BK14</f>
        <v>0</v>
      </c>
      <c r="L107" s="114">
        <f>CONSUMO!BL14</f>
        <v>0</v>
      </c>
      <c r="M107" s="114">
        <f>CONSUMO!BM14</f>
        <v>0</v>
      </c>
      <c r="N107" s="114">
        <f>CONSUMO!BN14</f>
        <v>0</v>
      </c>
      <c r="O107" s="114">
        <f>CONSUMO!BO14</f>
        <v>0</v>
      </c>
      <c r="P107" s="114">
        <f>CONSUMO!BP14</f>
        <v>0</v>
      </c>
      <c r="Q107" s="114">
        <f>CONSUMO!BQ14</f>
        <v>0</v>
      </c>
      <c r="R107" s="114">
        <f>CONSUMO!BR14</f>
        <v>0</v>
      </c>
      <c r="S107" s="114">
        <f>CONSUMO!BS14</f>
        <v>0</v>
      </c>
      <c r="T107" s="114">
        <f>CONSUMO!BT14</f>
        <v>0</v>
      </c>
      <c r="U107" s="114">
        <f>CONSUMO!BU14</f>
        <v>0</v>
      </c>
      <c r="V107" s="114">
        <f>CONSUMO!BV14</f>
        <v>0</v>
      </c>
      <c r="W107" s="114">
        <f>CONSUMO!BW14</f>
        <v>0</v>
      </c>
      <c r="X107" s="114">
        <f>CONSUMO!BX14</f>
        <v>0</v>
      </c>
      <c r="Y107" s="114">
        <f>CONSUMO!BY14</f>
        <v>0</v>
      </c>
      <c r="Z107" s="114">
        <f>CONSUMO!BZ14</f>
        <v>0</v>
      </c>
      <c r="AA107" s="114">
        <f>CONSUMO!CA14</f>
        <v>0</v>
      </c>
      <c r="AB107" s="114">
        <f>CONSUMO!CB14</f>
        <v>0</v>
      </c>
      <c r="AC107" s="114">
        <f>CONSUMO!CC14</f>
        <v>0</v>
      </c>
      <c r="AD107" s="114">
        <f>CONSUMO!CD14</f>
        <v>0</v>
      </c>
      <c r="AE107" s="114">
        <f>CONSUMO!CE14</f>
        <v>0</v>
      </c>
      <c r="AF107" s="115"/>
      <c r="AG107" s="111"/>
      <c r="AH107" s="111"/>
      <c r="AI107" s="1"/>
      <c r="AJ107" s="1"/>
      <c r="AK107" s="1"/>
      <c r="AL107" s="118">
        <v>0.66666666666666696</v>
      </c>
      <c r="AM107" s="44">
        <f>W91</f>
        <v>0</v>
      </c>
      <c r="AN107" s="44">
        <f>W92</f>
        <v>0</v>
      </c>
      <c r="AO107" s="44">
        <f>W93</f>
        <v>0</v>
      </c>
      <c r="AP107" s="44" t="s">
        <v>262</v>
      </c>
      <c r="AQ107" s="118">
        <v>0.66666666666666696</v>
      </c>
      <c r="AR107" s="44">
        <f>W94</f>
        <v>0</v>
      </c>
      <c r="AS107" s="44">
        <f>W95</f>
        <v>0</v>
      </c>
      <c r="AT107" s="44">
        <f>W96</f>
        <v>0</v>
      </c>
      <c r="AU107" s="44" t="s">
        <v>262</v>
      </c>
      <c r="AV107" s="118">
        <v>0.66666666666666696</v>
      </c>
      <c r="AW107" s="44">
        <f>W97</f>
        <v>0</v>
      </c>
      <c r="AX107" s="44">
        <f>W98</f>
        <v>0</v>
      </c>
      <c r="AY107" s="44">
        <f>W99</f>
        <v>0</v>
      </c>
      <c r="AZ107" s="44" t="s">
        <v>262</v>
      </c>
      <c r="BA107" s="118">
        <v>0.66666666666666696</v>
      </c>
      <c r="BB107" s="44">
        <f>W100</f>
        <v>0</v>
      </c>
      <c r="BC107" s="44">
        <f>W101</f>
        <v>0</v>
      </c>
      <c r="BD107" s="44">
        <f>W102</f>
        <v>0</v>
      </c>
      <c r="BE107" s="44" t="s">
        <v>262</v>
      </c>
      <c r="BF107" s="118">
        <v>0.66666666666666696</v>
      </c>
      <c r="BG107" s="44">
        <f>W103</f>
        <v>0</v>
      </c>
      <c r="BH107" s="44">
        <f>W104</f>
        <v>0</v>
      </c>
      <c r="BI107" s="44">
        <f>W105</f>
        <v>0</v>
      </c>
      <c r="BJ107" s="44" t="s">
        <v>262</v>
      </c>
      <c r="BK107" s="118">
        <v>0.66666666666666696</v>
      </c>
      <c r="BL107" s="43">
        <f>W106</f>
        <v>0</v>
      </c>
      <c r="BM107" s="43">
        <f>W107</f>
        <v>0</v>
      </c>
      <c r="BN107" s="43">
        <f>W108</f>
        <v>0</v>
      </c>
      <c r="BO107" s="43" t="s">
        <v>262</v>
      </c>
      <c r="BP107" s="118">
        <v>0.66666666666666696</v>
      </c>
      <c r="BQ107" s="44">
        <f>W109</f>
        <v>0</v>
      </c>
      <c r="BR107" s="44">
        <f>W110</f>
        <v>0</v>
      </c>
      <c r="BS107" s="44">
        <f>W111</f>
        <v>0</v>
      </c>
      <c r="BT107" s="44" t="s">
        <v>262</v>
      </c>
      <c r="BU107" s="118">
        <v>0.66666666666666696</v>
      </c>
      <c r="BV107" s="44">
        <f>W112</f>
        <v>0</v>
      </c>
      <c r="BW107" s="44">
        <f>W113</f>
        <v>0</v>
      </c>
      <c r="BX107" s="44">
        <f>W114</f>
        <v>0</v>
      </c>
      <c r="BY107" s="44" t="s">
        <v>262</v>
      </c>
      <c r="BZ107" s="118">
        <v>0.66666666666666696</v>
      </c>
      <c r="CA107" s="44">
        <f>W115</f>
        <v>0</v>
      </c>
      <c r="CB107" s="44">
        <f>W116</f>
        <v>0</v>
      </c>
      <c r="CC107" s="44">
        <f>W117</f>
        <v>0</v>
      </c>
      <c r="CD107" s="44" t="s">
        <v>262</v>
      </c>
      <c r="CE107" s="118">
        <v>0.66666666666666696</v>
      </c>
      <c r="CF107" s="44">
        <f>W118</f>
        <v>0</v>
      </c>
      <c r="CG107" s="44">
        <f>W119</f>
        <v>0</v>
      </c>
      <c r="CH107" s="44">
        <f>W120</f>
        <v>0</v>
      </c>
      <c r="CI107" s="44" t="s">
        <v>262</v>
      </c>
      <c r="CJ107" s="118">
        <v>0.66666666666666696</v>
      </c>
      <c r="CK107" s="44">
        <f>W121</f>
        <v>0</v>
      </c>
      <c r="CL107" s="44">
        <f>W122</f>
        <v>0</v>
      </c>
      <c r="CM107" s="44">
        <f>W123</f>
        <v>0</v>
      </c>
      <c r="CN107" s="44" t="s">
        <v>262</v>
      </c>
      <c r="CO107" s="118">
        <v>0.66666666666666696</v>
      </c>
      <c r="CP107" s="44">
        <f>W124</f>
        <v>0</v>
      </c>
      <c r="CQ107" s="44">
        <f>W125</f>
        <v>0</v>
      </c>
      <c r="CR107" s="44">
        <f>W126</f>
        <v>0</v>
      </c>
      <c r="CS107" s="44" t="s">
        <v>262</v>
      </c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FZ107" s="92"/>
      <c r="GA107" s="92"/>
      <c r="GB107" s="92"/>
      <c r="GC107" s="92"/>
      <c r="GD107" s="92"/>
      <c r="GE107" s="92"/>
      <c r="GF107" s="92"/>
    </row>
    <row r="108" spans="1:188" s="2" customFormat="1" ht="15" customHeight="1" x14ac:dyDescent="0.25">
      <c r="A108" s="649"/>
      <c r="B108" s="117">
        <f>CONSUMO!BE15</f>
        <v>10</v>
      </c>
      <c r="C108" s="647" t="s">
        <v>499</v>
      </c>
      <c r="D108" s="647"/>
      <c r="E108" s="647"/>
      <c r="F108" s="648"/>
      <c r="G108" s="648"/>
      <c r="H108" s="114">
        <f>CONSUMO!BH15</f>
        <v>0</v>
      </c>
      <c r="I108" s="114">
        <f>CONSUMO!BI15</f>
        <v>0</v>
      </c>
      <c r="J108" s="114">
        <f>CONSUMO!BJ15</f>
        <v>0</v>
      </c>
      <c r="K108" s="114">
        <f>CONSUMO!BK15</f>
        <v>0</v>
      </c>
      <c r="L108" s="114">
        <f>CONSUMO!BL15</f>
        <v>0</v>
      </c>
      <c r="M108" s="114">
        <f>CONSUMO!BM15</f>
        <v>0</v>
      </c>
      <c r="N108" s="114">
        <f>CONSUMO!BN15</f>
        <v>0</v>
      </c>
      <c r="O108" s="114">
        <f>CONSUMO!BO15</f>
        <v>0</v>
      </c>
      <c r="P108" s="114">
        <f>CONSUMO!BP15</f>
        <v>0</v>
      </c>
      <c r="Q108" s="114">
        <f>CONSUMO!BQ15</f>
        <v>0</v>
      </c>
      <c r="R108" s="114">
        <f>CONSUMO!BR15</f>
        <v>0</v>
      </c>
      <c r="S108" s="114">
        <f>CONSUMO!BS15</f>
        <v>0</v>
      </c>
      <c r="T108" s="114">
        <f>CONSUMO!BT15</f>
        <v>0</v>
      </c>
      <c r="U108" s="114">
        <f>CONSUMO!BU15</f>
        <v>0</v>
      </c>
      <c r="V108" s="114">
        <f>CONSUMO!BV15</f>
        <v>0</v>
      </c>
      <c r="W108" s="114">
        <f>CONSUMO!BW15</f>
        <v>0</v>
      </c>
      <c r="X108" s="114">
        <f>CONSUMO!BX15</f>
        <v>0</v>
      </c>
      <c r="Y108" s="114">
        <f>CONSUMO!BY15</f>
        <v>0</v>
      </c>
      <c r="Z108" s="114">
        <f>CONSUMO!BZ15</f>
        <v>0</v>
      </c>
      <c r="AA108" s="114">
        <f>CONSUMO!CA15</f>
        <v>0</v>
      </c>
      <c r="AB108" s="114">
        <f>CONSUMO!CB15</f>
        <v>0</v>
      </c>
      <c r="AC108" s="114">
        <f>CONSUMO!CC15</f>
        <v>0</v>
      </c>
      <c r="AD108" s="114">
        <f>CONSUMO!CD15</f>
        <v>0</v>
      </c>
      <c r="AE108" s="114">
        <f>CONSUMO!CE15</f>
        <v>0</v>
      </c>
      <c r="AF108" s="115"/>
      <c r="AG108" s="111"/>
      <c r="AH108" s="111"/>
      <c r="AI108" s="1"/>
      <c r="AJ108" s="1"/>
      <c r="AK108" s="1"/>
      <c r="AL108" s="118">
        <v>0.70833333333333304</v>
      </c>
      <c r="AM108" s="44">
        <f>X91</f>
        <v>0</v>
      </c>
      <c r="AN108" s="44">
        <f>X92</f>
        <v>0</v>
      </c>
      <c r="AO108" s="44">
        <f>X93</f>
        <v>0</v>
      </c>
      <c r="AP108" s="44" t="s">
        <v>262</v>
      </c>
      <c r="AQ108" s="118">
        <v>0.70833333333333304</v>
      </c>
      <c r="AR108" s="44">
        <f>X94</f>
        <v>0</v>
      </c>
      <c r="AS108" s="44">
        <f>X95</f>
        <v>0</v>
      </c>
      <c r="AT108" s="44">
        <f>X96</f>
        <v>0</v>
      </c>
      <c r="AU108" s="44" t="s">
        <v>262</v>
      </c>
      <c r="AV108" s="118">
        <v>0.70833333333333304</v>
      </c>
      <c r="AW108" s="44">
        <f>X97</f>
        <v>0</v>
      </c>
      <c r="AX108" s="44">
        <f>X98</f>
        <v>0</v>
      </c>
      <c r="AY108" s="44">
        <f>X99</f>
        <v>0</v>
      </c>
      <c r="AZ108" s="44" t="s">
        <v>262</v>
      </c>
      <c r="BA108" s="118">
        <v>0.70833333333333304</v>
      </c>
      <c r="BB108" s="44">
        <f>X100</f>
        <v>0</v>
      </c>
      <c r="BC108" s="44">
        <f>X101</f>
        <v>0</v>
      </c>
      <c r="BD108" s="44">
        <f>X102</f>
        <v>0</v>
      </c>
      <c r="BE108" s="44" t="s">
        <v>262</v>
      </c>
      <c r="BF108" s="118">
        <v>0.70833333333333304</v>
      </c>
      <c r="BG108" s="44">
        <f>X103</f>
        <v>0</v>
      </c>
      <c r="BH108" s="44">
        <f>X104</f>
        <v>0</v>
      </c>
      <c r="BI108" s="44">
        <f>X105</f>
        <v>0</v>
      </c>
      <c r="BJ108" s="44" t="s">
        <v>262</v>
      </c>
      <c r="BK108" s="118">
        <v>0.70833333333333304</v>
      </c>
      <c r="BL108" s="43">
        <f>X106</f>
        <v>0</v>
      </c>
      <c r="BM108" s="43">
        <f>X107</f>
        <v>0</v>
      </c>
      <c r="BN108" s="43">
        <f>X108</f>
        <v>0</v>
      </c>
      <c r="BO108" s="43" t="s">
        <v>262</v>
      </c>
      <c r="BP108" s="118">
        <v>0.70833333333333304</v>
      </c>
      <c r="BQ108" s="44">
        <f>X109</f>
        <v>0</v>
      </c>
      <c r="BR108" s="44">
        <f>X110</f>
        <v>0</v>
      </c>
      <c r="BS108" s="44">
        <f>X111</f>
        <v>0</v>
      </c>
      <c r="BT108" s="44" t="s">
        <v>262</v>
      </c>
      <c r="BU108" s="118">
        <v>0.70833333333333304</v>
      </c>
      <c r="BV108" s="44">
        <f>X112</f>
        <v>0</v>
      </c>
      <c r="BW108" s="44">
        <f>X113</f>
        <v>0</v>
      </c>
      <c r="BX108" s="44">
        <f>X114</f>
        <v>0</v>
      </c>
      <c r="BY108" s="44" t="s">
        <v>262</v>
      </c>
      <c r="BZ108" s="118">
        <v>0.70833333333333304</v>
      </c>
      <c r="CA108" s="44">
        <f>X115</f>
        <v>0</v>
      </c>
      <c r="CB108" s="44">
        <f>X116</f>
        <v>0</v>
      </c>
      <c r="CC108" s="44">
        <f>X117</f>
        <v>0</v>
      </c>
      <c r="CD108" s="44" t="s">
        <v>262</v>
      </c>
      <c r="CE108" s="118">
        <v>0.70833333333333304</v>
      </c>
      <c r="CF108" s="44">
        <f>X118</f>
        <v>0</v>
      </c>
      <c r="CG108" s="44">
        <f>X119</f>
        <v>0</v>
      </c>
      <c r="CH108" s="44">
        <f>X120</f>
        <v>0</v>
      </c>
      <c r="CI108" s="44" t="s">
        <v>262</v>
      </c>
      <c r="CJ108" s="118">
        <v>0.70833333333333304</v>
      </c>
      <c r="CK108" s="44">
        <f>X121</f>
        <v>0</v>
      </c>
      <c r="CL108" s="44">
        <f>X122</f>
        <v>0</v>
      </c>
      <c r="CM108" s="44">
        <f>X123</f>
        <v>0</v>
      </c>
      <c r="CN108" s="44" t="s">
        <v>262</v>
      </c>
      <c r="CO108" s="118">
        <v>0.70833333333333304</v>
      </c>
      <c r="CP108" s="44">
        <f>X124</f>
        <v>0</v>
      </c>
      <c r="CQ108" s="44">
        <f>X125</f>
        <v>0</v>
      </c>
      <c r="CR108" s="44">
        <f>X126</f>
        <v>0</v>
      </c>
      <c r="CS108" s="44" t="s">
        <v>262</v>
      </c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FZ108" s="92"/>
      <c r="GA108" s="92"/>
      <c r="GB108" s="92"/>
      <c r="GC108" s="92"/>
      <c r="GD108" s="92"/>
      <c r="GE108" s="92"/>
      <c r="GF108" s="92"/>
    </row>
    <row r="109" spans="1:188" s="2" customFormat="1" ht="15" customHeight="1" x14ac:dyDescent="0.25">
      <c r="A109" s="649" t="s">
        <v>406</v>
      </c>
      <c r="B109" s="111"/>
      <c r="C109" s="647" t="s">
        <v>496</v>
      </c>
      <c r="D109" s="647"/>
      <c r="E109" s="647"/>
      <c r="F109" s="647"/>
      <c r="G109" s="647"/>
      <c r="H109" s="114">
        <f>ACTUACIÓN!DG84</f>
        <v>0</v>
      </c>
      <c r="I109" s="114">
        <f>ACTUACIÓN!DH84</f>
        <v>0</v>
      </c>
      <c r="J109" s="114">
        <f>ACTUACIÓN!DI84</f>
        <v>0</v>
      </c>
      <c r="K109" s="114">
        <f>ACTUACIÓN!DJ84</f>
        <v>0</v>
      </c>
      <c r="L109" s="114">
        <f>ACTUACIÓN!DK84</f>
        <v>0</v>
      </c>
      <c r="M109" s="114">
        <f>ACTUACIÓN!DL84</f>
        <v>0</v>
      </c>
      <c r="N109" s="114">
        <f>ACTUACIÓN!DM84</f>
        <v>0</v>
      </c>
      <c r="O109" s="114">
        <f>ACTUACIÓN!DN84</f>
        <v>0</v>
      </c>
      <c r="P109" s="114">
        <f>ACTUACIÓN!DO84</f>
        <v>0</v>
      </c>
      <c r="Q109" s="114">
        <f>ACTUACIÓN!DP84</f>
        <v>0</v>
      </c>
      <c r="R109" s="114">
        <f>ACTUACIÓN!DQ84</f>
        <v>0</v>
      </c>
      <c r="S109" s="114">
        <f>ACTUACIÓN!DR84</f>
        <v>0</v>
      </c>
      <c r="T109" s="114">
        <f>ACTUACIÓN!DS84</f>
        <v>0</v>
      </c>
      <c r="U109" s="114">
        <f>ACTUACIÓN!DT84</f>
        <v>0</v>
      </c>
      <c r="V109" s="114">
        <f>ACTUACIÓN!DU84</f>
        <v>0</v>
      </c>
      <c r="W109" s="114">
        <f>ACTUACIÓN!DV84</f>
        <v>0</v>
      </c>
      <c r="X109" s="114">
        <f>ACTUACIÓN!DW84</f>
        <v>0</v>
      </c>
      <c r="Y109" s="114">
        <f>ACTUACIÓN!DX84</f>
        <v>0</v>
      </c>
      <c r="Z109" s="114">
        <f>ACTUACIÓN!DY84</f>
        <v>0</v>
      </c>
      <c r="AA109" s="114">
        <f>ACTUACIÓN!DZ84</f>
        <v>0</v>
      </c>
      <c r="AB109" s="114">
        <f>ACTUACIÓN!EA84</f>
        <v>0</v>
      </c>
      <c r="AC109" s="114">
        <f>ACTUACIÓN!EB84</f>
        <v>0</v>
      </c>
      <c r="AD109" s="114">
        <f>ACTUACIÓN!EC84</f>
        <v>0</v>
      </c>
      <c r="AE109" s="114">
        <f>ACTUACIÓN!ED84</f>
        <v>0</v>
      </c>
      <c r="AF109" s="115"/>
      <c r="AG109" s="111"/>
      <c r="AH109" s="111"/>
      <c r="AI109" s="1"/>
      <c r="AJ109" s="1"/>
      <c r="AK109" s="1"/>
      <c r="AL109" s="118">
        <v>0.75</v>
      </c>
      <c r="AM109" s="44">
        <f>Y91</f>
        <v>0</v>
      </c>
      <c r="AN109" s="44">
        <f>Y92</f>
        <v>0</v>
      </c>
      <c r="AO109" s="44">
        <f>Y93</f>
        <v>0</v>
      </c>
      <c r="AP109" s="44" t="s">
        <v>262</v>
      </c>
      <c r="AQ109" s="118">
        <v>0.75</v>
      </c>
      <c r="AR109" s="44">
        <f>Y94</f>
        <v>0</v>
      </c>
      <c r="AS109" s="44">
        <f>Y95</f>
        <v>0</v>
      </c>
      <c r="AT109" s="44">
        <f>Y96</f>
        <v>0</v>
      </c>
      <c r="AU109" s="44" t="s">
        <v>262</v>
      </c>
      <c r="AV109" s="118">
        <v>0.75</v>
      </c>
      <c r="AW109" s="44">
        <f>Y97</f>
        <v>0</v>
      </c>
      <c r="AX109" s="44">
        <f>Y98</f>
        <v>0</v>
      </c>
      <c r="AY109" s="44">
        <f>Y99</f>
        <v>0</v>
      </c>
      <c r="AZ109" s="44" t="s">
        <v>262</v>
      </c>
      <c r="BA109" s="118">
        <v>0.75</v>
      </c>
      <c r="BB109" s="44">
        <f>Y100</f>
        <v>0</v>
      </c>
      <c r="BC109" s="44">
        <f>Y101</f>
        <v>0</v>
      </c>
      <c r="BD109" s="44">
        <f>Y102</f>
        <v>0</v>
      </c>
      <c r="BE109" s="44" t="s">
        <v>262</v>
      </c>
      <c r="BF109" s="118">
        <v>0.75</v>
      </c>
      <c r="BG109" s="44">
        <f>Y103</f>
        <v>0</v>
      </c>
      <c r="BH109" s="44">
        <f>Y104</f>
        <v>0</v>
      </c>
      <c r="BI109" s="44">
        <f>Y105</f>
        <v>0</v>
      </c>
      <c r="BJ109" s="44" t="s">
        <v>262</v>
      </c>
      <c r="BK109" s="118">
        <v>0.75</v>
      </c>
      <c r="BL109" s="43">
        <f>Y106</f>
        <v>0</v>
      </c>
      <c r="BM109" s="43">
        <f>Y107</f>
        <v>0</v>
      </c>
      <c r="BN109" s="43">
        <f>Y108</f>
        <v>0</v>
      </c>
      <c r="BO109" s="43" t="s">
        <v>262</v>
      </c>
      <c r="BP109" s="118">
        <v>0.75</v>
      </c>
      <c r="BQ109" s="44">
        <f>Y109</f>
        <v>0</v>
      </c>
      <c r="BR109" s="44">
        <f>Y110</f>
        <v>0</v>
      </c>
      <c r="BS109" s="44">
        <f>Y111</f>
        <v>0</v>
      </c>
      <c r="BT109" s="44" t="s">
        <v>262</v>
      </c>
      <c r="BU109" s="118">
        <v>0.75</v>
      </c>
      <c r="BV109" s="44">
        <f>Y112</f>
        <v>0</v>
      </c>
      <c r="BW109" s="44">
        <f>Y113</f>
        <v>0</v>
      </c>
      <c r="BX109" s="44">
        <f>Y114</f>
        <v>0</v>
      </c>
      <c r="BY109" s="44" t="s">
        <v>262</v>
      </c>
      <c r="BZ109" s="118">
        <v>0.75</v>
      </c>
      <c r="CA109" s="44">
        <f>Y115</f>
        <v>0</v>
      </c>
      <c r="CB109" s="44">
        <f>Y116</f>
        <v>0</v>
      </c>
      <c r="CC109" s="44">
        <f>Y117</f>
        <v>0</v>
      </c>
      <c r="CD109" s="44" t="s">
        <v>262</v>
      </c>
      <c r="CE109" s="118">
        <v>0.75</v>
      </c>
      <c r="CF109" s="44">
        <f>Y118</f>
        <v>0</v>
      </c>
      <c r="CG109" s="44">
        <f>Y119</f>
        <v>0</v>
      </c>
      <c r="CH109" s="44">
        <f>Y120</f>
        <v>0</v>
      </c>
      <c r="CI109" s="44" t="s">
        <v>262</v>
      </c>
      <c r="CJ109" s="118">
        <v>0.75</v>
      </c>
      <c r="CK109" s="44">
        <f>Y121</f>
        <v>0</v>
      </c>
      <c r="CL109" s="44">
        <f>Y122</f>
        <v>0</v>
      </c>
      <c r="CM109" s="44">
        <f>Y123</f>
        <v>0</v>
      </c>
      <c r="CN109" s="44" t="s">
        <v>262</v>
      </c>
      <c r="CO109" s="118">
        <v>0.75</v>
      </c>
      <c r="CP109" s="44">
        <f>Y124</f>
        <v>0</v>
      </c>
      <c r="CQ109" s="44">
        <f>Y125</f>
        <v>0</v>
      </c>
      <c r="CR109" s="44">
        <f>Y126</f>
        <v>0</v>
      </c>
      <c r="CS109" s="44" t="s">
        <v>262</v>
      </c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FZ109" s="92"/>
      <c r="GA109" s="92"/>
      <c r="GB109" s="92"/>
      <c r="GC109" s="92"/>
      <c r="GD109" s="92"/>
      <c r="GE109" s="92"/>
      <c r="GF109" s="92"/>
    </row>
    <row r="110" spans="1:188" s="2" customFormat="1" ht="15" customHeight="1" x14ac:dyDescent="0.25">
      <c r="A110" s="649"/>
      <c r="B110" s="117">
        <f>CONSUMO!BE16</f>
        <v>22</v>
      </c>
      <c r="C110" s="647" t="s">
        <v>500</v>
      </c>
      <c r="D110" s="647"/>
      <c r="E110" s="647"/>
      <c r="F110" s="648" t="s">
        <v>501</v>
      </c>
      <c r="G110" s="648"/>
      <c r="H110" s="114">
        <f>CONSUMO!BH16</f>
        <v>0</v>
      </c>
      <c r="I110" s="114">
        <f>CONSUMO!BI16</f>
        <v>0</v>
      </c>
      <c r="J110" s="114">
        <f>CONSUMO!BJ16</f>
        <v>0</v>
      </c>
      <c r="K110" s="114">
        <f>CONSUMO!BK16</f>
        <v>0</v>
      </c>
      <c r="L110" s="114">
        <f>CONSUMO!BL16</f>
        <v>0</v>
      </c>
      <c r="M110" s="114">
        <f>CONSUMO!BM16</f>
        <v>0</v>
      </c>
      <c r="N110" s="114">
        <f>CONSUMO!BN16</f>
        <v>0</v>
      </c>
      <c r="O110" s="114">
        <f>CONSUMO!BO16</f>
        <v>0</v>
      </c>
      <c r="P110" s="114">
        <f>CONSUMO!BP16</f>
        <v>0</v>
      </c>
      <c r="Q110" s="114">
        <f>CONSUMO!BQ16</f>
        <v>0</v>
      </c>
      <c r="R110" s="114">
        <f>CONSUMO!BR16</f>
        <v>0</v>
      </c>
      <c r="S110" s="114">
        <f>CONSUMO!BS16</f>
        <v>0</v>
      </c>
      <c r="T110" s="114">
        <f>CONSUMO!BT16</f>
        <v>0</v>
      </c>
      <c r="U110" s="114">
        <f>CONSUMO!BU16</f>
        <v>0</v>
      </c>
      <c r="V110" s="114">
        <f>CONSUMO!BV16</f>
        <v>0</v>
      </c>
      <c r="W110" s="114">
        <f>CONSUMO!BW16</f>
        <v>0</v>
      </c>
      <c r="X110" s="114">
        <f>CONSUMO!BX16</f>
        <v>0</v>
      </c>
      <c r="Y110" s="114">
        <f>CONSUMO!BY16</f>
        <v>0</v>
      </c>
      <c r="Z110" s="114">
        <f>CONSUMO!BZ16</f>
        <v>0</v>
      </c>
      <c r="AA110" s="114">
        <f>CONSUMO!CA16</f>
        <v>0</v>
      </c>
      <c r="AB110" s="114">
        <f>CONSUMO!CB16</f>
        <v>0</v>
      </c>
      <c r="AC110" s="114">
        <f>CONSUMO!CC16</f>
        <v>0</v>
      </c>
      <c r="AD110" s="114">
        <f>CONSUMO!CD16</f>
        <v>0</v>
      </c>
      <c r="AE110" s="114">
        <f>CONSUMO!CE16</f>
        <v>0</v>
      </c>
      <c r="AF110" s="115"/>
      <c r="AG110" s="111"/>
      <c r="AH110" s="111"/>
      <c r="AI110" s="1"/>
      <c r="AJ110" s="1"/>
      <c r="AK110" s="1"/>
      <c r="AL110" s="118">
        <v>0.79166666666666596</v>
      </c>
      <c r="AM110" s="44">
        <f>Z91</f>
        <v>0</v>
      </c>
      <c r="AN110" s="44">
        <f>Z92</f>
        <v>0</v>
      </c>
      <c r="AO110" s="44">
        <f>Z93</f>
        <v>0</v>
      </c>
      <c r="AP110" s="44" t="s">
        <v>262</v>
      </c>
      <c r="AQ110" s="118">
        <v>0.79166666666666596</v>
      </c>
      <c r="AR110" s="44">
        <f>Z94</f>
        <v>0</v>
      </c>
      <c r="AS110" s="44">
        <f>Z95</f>
        <v>0</v>
      </c>
      <c r="AT110" s="44">
        <f>Z96</f>
        <v>0</v>
      </c>
      <c r="AU110" s="44" t="s">
        <v>262</v>
      </c>
      <c r="AV110" s="118">
        <v>0.79166666666666596</v>
      </c>
      <c r="AW110" s="44">
        <f>Z97</f>
        <v>0</v>
      </c>
      <c r="AX110" s="44">
        <f>Z98</f>
        <v>0</v>
      </c>
      <c r="AY110" s="44">
        <f>Z99</f>
        <v>0</v>
      </c>
      <c r="AZ110" s="44" t="s">
        <v>262</v>
      </c>
      <c r="BA110" s="118">
        <v>0.79166666666666596</v>
      </c>
      <c r="BB110" s="44">
        <f>Z100</f>
        <v>0</v>
      </c>
      <c r="BC110" s="44">
        <f>Z101</f>
        <v>0</v>
      </c>
      <c r="BD110" s="44">
        <f>Z102</f>
        <v>0</v>
      </c>
      <c r="BE110" s="44" t="s">
        <v>262</v>
      </c>
      <c r="BF110" s="118">
        <v>0.79166666666666596</v>
      </c>
      <c r="BG110" s="44">
        <f>Z103</f>
        <v>0</v>
      </c>
      <c r="BH110" s="44">
        <f>Z104</f>
        <v>0</v>
      </c>
      <c r="BI110" s="44">
        <f>Z105</f>
        <v>0</v>
      </c>
      <c r="BJ110" s="44" t="s">
        <v>262</v>
      </c>
      <c r="BK110" s="118">
        <v>0.79166666666666596</v>
      </c>
      <c r="BL110" s="43">
        <f>Z106</f>
        <v>0</v>
      </c>
      <c r="BM110" s="43">
        <f>Z107</f>
        <v>0</v>
      </c>
      <c r="BN110" s="43">
        <f>Z108</f>
        <v>0</v>
      </c>
      <c r="BO110" s="43" t="s">
        <v>262</v>
      </c>
      <c r="BP110" s="118">
        <v>0.79166666666666596</v>
      </c>
      <c r="BQ110" s="44">
        <f>Z109</f>
        <v>0</v>
      </c>
      <c r="BR110" s="44">
        <f>Z110</f>
        <v>0</v>
      </c>
      <c r="BS110" s="44">
        <f>Z111</f>
        <v>0</v>
      </c>
      <c r="BT110" s="44" t="s">
        <v>262</v>
      </c>
      <c r="BU110" s="118">
        <v>0.79166666666666596</v>
      </c>
      <c r="BV110" s="44">
        <f>Z112</f>
        <v>0</v>
      </c>
      <c r="BW110" s="44">
        <f>Z113</f>
        <v>0</v>
      </c>
      <c r="BX110" s="44">
        <f>Z114</f>
        <v>0</v>
      </c>
      <c r="BY110" s="44" t="s">
        <v>262</v>
      </c>
      <c r="BZ110" s="118">
        <v>0.79166666666666596</v>
      </c>
      <c r="CA110" s="44">
        <f>Z115</f>
        <v>0</v>
      </c>
      <c r="CB110" s="44">
        <f>Z116</f>
        <v>0</v>
      </c>
      <c r="CC110" s="44">
        <f>Z117</f>
        <v>0</v>
      </c>
      <c r="CD110" s="44" t="s">
        <v>262</v>
      </c>
      <c r="CE110" s="118">
        <v>0.79166666666666596</v>
      </c>
      <c r="CF110" s="44">
        <f>Z118</f>
        <v>0</v>
      </c>
      <c r="CG110" s="44">
        <f>Z119</f>
        <v>0</v>
      </c>
      <c r="CH110" s="44">
        <f>Z120</f>
        <v>0</v>
      </c>
      <c r="CI110" s="44" t="s">
        <v>262</v>
      </c>
      <c r="CJ110" s="118">
        <v>0.79166666666666596</v>
      </c>
      <c r="CK110" s="44">
        <f>Z121</f>
        <v>0</v>
      </c>
      <c r="CL110" s="44">
        <f>Z122</f>
        <v>0</v>
      </c>
      <c r="CM110" s="44">
        <f>Z123</f>
        <v>0</v>
      </c>
      <c r="CN110" s="44" t="s">
        <v>262</v>
      </c>
      <c r="CO110" s="118">
        <v>0.79166666666666596</v>
      </c>
      <c r="CP110" s="44">
        <f>Z124</f>
        <v>0</v>
      </c>
      <c r="CQ110" s="44">
        <f>Z125</f>
        <v>0</v>
      </c>
      <c r="CR110" s="44">
        <f>Z126</f>
        <v>0</v>
      </c>
      <c r="CS110" s="44" t="s">
        <v>262</v>
      </c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FZ110" s="92"/>
      <c r="GA110" s="92"/>
      <c r="GB110" s="92"/>
      <c r="GC110" s="92"/>
      <c r="GD110" s="92"/>
      <c r="GE110" s="92"/>
      <c r="GF110" s="92"/>
    </row>
    <row r="111" spans="1:188" s="2" customFormat="1" ht="15" customHeight="1" x14ac:dyDescent="0.25">
      <c r="A111" s="649"/>
      <c r="B111" s="117">
        <f>CONSUMO!BE17</f>
        <v>9</v>
      </c>
      <c r="C111" s="647" t="s">
        <v>499</v>
      </c>
      <c r="D111" s="647"/>
      <c r="E111" s="647"/>
      <c r="F111" s="648"/>
      <c r="G111" s="648"/>
      <c r="H111" s="114">
        <f>CONSUMO!BH17</f>
        <v>0</v>
      </c>
      <c r="I111" s="114">
        <f>CONSUMO!BI17</f>
        <v>0</v>
      </c>
      <c r="J111" s="114">
        <f>CONSUMO!BJ17</f>
        <v>0</v>
      </c>
      <c r="K111" s="114">
        <f>CONSUMO!BK17</f>
        <v>0</v>
      </c>
      <c r="L111" s="114">
        <f>CONSUMO!BL17</f>
        <v>0</v>
      </c>
      <c r="M111" s="114">
        <f>CONSUMO!BM17</f>
        <v>0</v>
      </c>
      <c r="N111" s="114">
        <f>CONSUMO!BN17</f>
        <v>0</v>
      </c>
      <c r="O111" s="114">
        <f>CONSUMO!BO17</f>
        <v>0</v>
      </c>
      <c r="P111" s="114">
        <f>CONSUMO!BP17</f>
        <v>0</v>
      </c>
      <c r="Q111" s="114">
        <f>CONSUMO!BQ17</f>
        <v>0</v>
      </c>
      <c r="R111" s="114">
        <f>CONSUMO!BR17</f>
        <v>0</v>
      </c>
      <c r="S111" s="114">
        <f>CONSUMO!BS17</f>
        <v>0</v>
      </c>
      <c r="T111" s="114">
        <f>CONSUMO!BT17</f>
        <v>0</v>
      </c>
      <c r="U111" s="114">
        <f>CONSUMO!BU17</f>
        <v>0</v>
      </c>
      <c r="V111" s="114">
        <f>CONSUMO!BV17</f>
        <v>0</v>
      </c>
      <c r="W111" s="114">
        <f>CONSUMO!BW17</f>
        <v>0</v>
      </c>
      <c r="X111" s="114">
        <f>CONSUMO!BX17</f>
        <v>0</v>
      </c>
      <c r="Y111" s="114">
        <f>CONSUMO!BY17</f>
        <v>0</v>
      </c>
      <c r="Z111" s="114">
        <f>CONSUMO!BZ17</f>
        <v>0</v>
      </c>
      <c r="AA111" s="114">
        <f>CONSUMO!CA17</f>
        <v>0</v>
      </c>
      <c r="AB111" s="114">
        <f>CONSUMO!CB17</f>
        <v>0</v>
      </c>
      <c r="AC111" s="114">
        <f>CONSUMO!CC17</f>
        <v>0</v>
      </c>
      <c r="AD111" s="114">
        <f>CONSUMO!CD17</f>
        <v>0</v>
      </c>
      <c r="AE111" s="114">
        <f>CONSUMO!CE17</f>
        <v>0</v>
      </c>
      <c r="AF111" s="115"/>
      <c r="AG111" s="111"/>
      <c r="AH111" s="111"/>
      <c r="AI111" s="1"/>
      <c r="AJ111" s="1"/>
      <c r="AK111" s="1"/>
      <c r="AL111" s="118">
        <v>0.83333333333333304</v>
      </c>
      <c r="AM111" s="44">
        <f>AA91</f>
        <v>0</v>
      </c>
      <c r="AN111" s="44">
        <f>AA92</f>
        <v>0</v>
      </c>
      <c r="AO111" s="44">
        <f>AA93</f>
        <v>0</v>
      </c>
      <c r="AP111" s="44" t="s">
        <v>262</v>
      </c>
      <c r="AQ111" s="118">
        <v>0.83333333333333304</v>
      </c>
      <c r="AR111" s="44">
        <f>AA94</f>
        <v>0</v>
      </c>
      <c r="AS111" s="44">
        <f>AA95</f>
        <v>0</v>
      </c>
      <c r="AT111" s="44">
        <f>AA96</f>
        <v>0</v>
      </c>
      <c r="AU111" s="44" t="s">
        <v>262</v>
      </c>
      <c r="AV111" s="118">
        <v>0.83333333333333304</v>
      </c>
      <c r="AW111" s="44">
        <f>AA97</f>
        <v>0</v>
      </c>
      <c r="AX111" s="44">
        <f>AA98</f>
        <v>0</v>
      </c>
      <c r="AY111" s="44">
        <f>AA99</f>
        <v>0</v>
      </c>
      <c r="AZ111" s="44" t="s">
        <v>262</v>
      </c>
      <c r="BA111" s="118">
        <v>0.83333333333333304</v>
      </c>
      <c r="BB111" s="44">
        <f>AA100</f>
        <v>0</v>
      </c>
      <c r="BC111" s="44">
        <f>AA101</f>
        <v>0</v>
      </c>
      <c r="BD111" s="44">
        <f>AA102</f>
        <v>0</v>
      </c>
      <c r="BE111" s="44" t="s">
        <v>262</v>
      </c>
      <c r="BF111" s="118">
        <v>0.83333333333333304</v>
      </c>
      <c r="BG111" s="44">
        <f>AA103</f>
        <v>0</v>
      </c>
      <c r="BH111" s="44">
        <f>AA104</f>
        <v>0</v>
      </c>
      <c r="BI111" s="44">
        <f>AA105</f>
        <v>0</v>
      </c>
      <c r="BJ111" s="44" t="s">
        <v>262</v>
      </c>
      <c r="BK111" s="118">
        <v>0.83333333333333304</v>
      </c>
      <c r="BL111" s="43">
        <f>AA106</f>
        <v>0</v>
      </c>
      <c r="BM111" s="43">
        <f>AA107</f>
        <v>0</v>
      </c>
      <c r="BN111" s="43">
        <f>AA108</f>
        <v>0</v>
      </c>
      <c r="BO111" s="43" t="s">
        <v>262</v>
      </c>
      <c r="BP111" s="118">
        <v>0.83333333333333304</v>
      </c>
      <c r="BQ111" s="44">
        <f>AA109</f>
        <v>0</v>
      </c>
      <c r="BR111" s="44">
        <f>AA110</f>
        <v>0</v>
      </c>
      <c r="BS111" s="44">
        <f>AA111</f>
        <v>0</v>
      </c>
      <c r="BT111" s="44" t="s">
        <v>262</v>
      </c>
      <c r="BU111" s="118">
        <v>0.83333333333333304</v>
      </c>
      <c r="BV111" s="44">
        <f>AA112</f>
        <v>0</v>
      </c>
      <c r="BW111" s="44">
        <f>AA113</f>
        <v>0</v>
      </c>
      <c r="BX111" s="44">
        <f>AA114</f>
        <v>0</v>
      </c>
      <c r="BY111" s="44" t="s">
        <v>262</v>
      </c>
      <c r="BZ111" s="118">
        <v>0.83333333333333304</v>
      </c>
      <c r="CA111" s="44">
        <f>AA115</f>
        <v>0</v>
      </c>
      <c r="CB111" s="44">
        <f>AA116</f>
        <v>0</v>
      </c>
      <c r="CC111" s="44">
        <f>AA117</f>
        <v>0</v>
      </c>
      <c r="CD111" s="44" t="s">
        <v>262</v>
      </c>
      <c r="CE111" s="118">
        <v>0.83333333333333304</v>
      </c>
      <c r="CF111" s="44">
        <f>AA118</f>
        <v>0</v>
      </c>
      <c r="CG111" s="44">
        <f>AA119</f>
        <v>0</v>
      </c>
      <c r="CH111" s="44">
        <f>AA120</f>
        <v>0</v>
      </c>
      <c r="CI111" s="44" t="s">
        <v>262</v>
      </c>
      <c r="CJ111" s="118">
        <v>0.83333333333333304</v>
      </c>
      <c r="CK111" s="44">
        <f>AA121</f>
        <v>0</v>
      </c>
      <c r="CL111" s="44">
        <f>AA122</f>
        <v>0</v>
      </c>
      <c r="CM111" s="44">
        <f>AA123</f>
        <v>0</v>
      </c>
      <c r="CN111" s="44" t="s">
        <v>262</v>
      </c>
      <c r="CO111" s="118">
        <v>0.83333333333333304</v>
      </c>
      <c r="CP111" s="44">
        <f>AA124</f>
        <v>0</v>
      </c>
      <c r="CQ111" s="44">
        <f>AA125</f>
        <v>0</v>
      </c>
      <c r="CR111" s="44">
        <f>AA126</f>
        <v>0</v>
      </c>
      <c r="CS111" s="44" t="s">
        <v>262</v>
      </c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FZ111" s="92"/>
      <c r="GA111" s="92"/>
      <c r="GB111" s="92"/>
      <c r="GC111" s="92"/>
      <c r="GD111" s="92"/>
      <c r="GE111" s="92"/>
      <c r="GF111" s="92"/>
    </row>
    <row r="112" spans="1:188" s="2" customFormat="1" ht="15" customHeight="1" x14ac:dyDescent="0.25">
      <c r="A112" s="649" t="s">
        <v>407</v>
      </c>
      <c r="B112" s="111"/>
      <c r="C112" s="647" t="s">
        <v>496</v>
      </c>
      <c r="D112" s="647"/>
      <c r="E112" s="647"/>
      <c r="F112" s="647"/>
      <c r="G112" s="647"/>
      <c r="H112" s="114">
        <f>ACTUACIÓN!DG85</f>
        <v>0</v>
      </c>
      <c r="I112" s="114">
        <f>ACTUACIÓN!DH85</f>
        <v>0</v>
      </c>
      <c r="J112" s="114">
        <f>ACTUACIÓN!DI85</f>
        <v>0</v>
      </c>
      <c r="K112" s="114">
        <f>ACTUACIÓN!DJ85</f>
        <v>0</v>
      </c>
      <c r="L112" s="114">
        <f>ACTUACIÓN!DK85</f>
        <v>0</v>
      </c>
      <c r="M112" s="114">
        <f>ACTUACIÓN!DL85</f>
        <v>0</v>
      </c>
      <c r="N112" s="114">
        <f>ACTUACIÓN!DM85</f>
        <v>0</v>
      </c>
      <c r="O112" s="114">
        <f>ACTUACIÓN!DN85</f>
        <v>0</v>
      </c>
      <c r="P112" s="114">
        <f>ACTUACIÓN!DO85</f>
        <v>0</v>
      </c>
      <c r="Q112" s="114">
        <f>ACTUACIÓN!DP85</f>
        <v>0</v>
      </c>
      <c r="R112" s="114">
        <f>ACTUACIÓN!DQ85</f>
        <v>0</v>
      </c>
      <c r="S112" s="114">
        <f>ACTUACIÓN!DR85</f>
        <v>0</v>
      </c>
      <c r="T112" s="114">
        <f>ACTUACIÓN!DS85</f>
        <v>0</v>
      </c>
      <c r="U112" s="114">
        <f>ACTUACIÓN!DT85</f>
        <v>0</v>
      </c>
      <c r="V112" s="114">
        <f>ACTUACIÓN!DU85</f>
        <v>0</v>
      </c>
      <c r="W112" s="114">
        <f>ACTUACIÓN!DV85</f>
        <v>0</v>
      </c>
      <c r="X112" s="114">
        <f>ACTUACIÓN!DW85</f>
        <v>0</v>
      </c>
      <c r="Y112" s="114">
        <f>ACTUACIÓN!DX85</f>
        <v>0</v>
      </c>
      <c r="Z112" s="114">
        <f>ACTUACIÓN!DY85</f>
        <v>0</v>
      </c>
      <c r="AA112" s="114">
        <f>ACTUACIÓN!DZ85</f>
        <v>0</v>
      </c>
      <c r="AB112" s="114">
        <f>ACTUACIÓN!EA85</f>
        <v>0</v>
      </c>
      <c r="AC112" s="114">
        <f>ACTUACIÓN!EB85</f>
        <v>0</v>
      </c>
      <c r="AD112" s="114">
        <f>ACTUACIÓN!EC85</f>
        <v>0</v>
      </c>
      <c r="AE112" s="114">
        <f>ACTUACIÓN!ED85</f>
        <v>0</v>
      </c>
      <c r="AF112" s="115"/>
      <c r="AG112" s="111"/>
      <c r="AH112" s="111"/>
      <c r="AI112" s="1"/>
      <c r="AJ112" s="1"/>
      <c r="AK112" s="1"/>
      <c r="AL112" s="118">
        <v>0.875</v>
      </c>
      <c r="AM112" s="44">
        <f>AB91</f>
        <v>0</v>
      </c>
      <c r="AN112" s="44">
        <f>AB92</f>
        <v>0</v>
      </c>
      <c r="AO112" s="44">
        <f>AB93</f>
        <v>0</v>
      </c>
      <c r="AP112" s="44" t="s">
        <v>262</v>
      </c>
      <c r="AQ112" s="118">
        <v>0.875</v>
      </c>
      <c r="AR112" s="44">
        <f>AB94</f>
        <v>0</v>
      </c>
      <c r="AS112" s="44">
        <f>AB95</f>
        <v>0</v>
      </c>
      <c r="AT112" s="44">
        <f>AB96</f>
        <v>0</v>
      </c>
      <c r="AU112" s="44" t="s">
        <v>262</v>
      </c>
      <c r="AV112" s="118">
        <v>0.875</v>
      </c>
      <c r="AW112" s="44">
        <f>AB97</f>
        <v>0</v>
      </c>
      <c r="AX112" s="44">
        <f>AB98</f>
        <v>0</v>
      </c>
      <c r="AY112" s="44">
        <f>AB99</f>
        <v>0</v>
      </c>
      <c r="AZ112" s="44" t="s">
        <v>262</v>
      </c>
      <c r="BA112" s="118">
        <v>0.875</v>
      </c>
      <c r="BB112" s="44">
        <f>AB100</f>
        <v>0</v>
      </c>
      <c r="BC112" s="44">
        <f>AB101</f>
        <v>0</v>
      </c>
      <c r="BD112" s="44">
        <f>AB102</f>
        <v>0</v>
      </c>
      <c r="BE112" s="44" t="s">
        <v>262</v>
      </c>
      <c r="BF112" s="118">
        <v>0.875</v>
      </c>
      <c r="BG112" s="44">
        <f>AB103</f>
        <v>0</v>
      </c>
      <c r="BH112" s="44">
        <f>AB104</f>
        <v>0</v>
      </c>
      <c r="BI112" s="44">
        <f>AB105</f>
        <v>0</v>
      </c>
      <c r="BJ112" s="44" t="s">
        <v>262</v>
      </c>
      <c r="BK112" s="118">
        <v>0.875</v>
      </c>
      <c r="BL112" s="43">
        <f>AB106</f>
        <v>0</v>
      </c>
      <c r="BM112" s="43">
        <f>AB107</f>
        <v>0</v>
      </c>
      <c r="BN112" s="43">
        <f>AB108</f>
        <v>0</v>
      </c>
      <c r="BO112" s="43" t="s">
        <v>262</v>
      </c>
      <c r="BP112" s="118">
        <v>0.875</v>
      </c>
      <c r="BQ112" s="44">
        <f>AB109</f>
        <v>0</v>
      </c>
      <c r="BR112" s="44">
        <f>AB110</f>
        <v>0</v>
      </c>
      <c r="BS112" s="44">
        <f>AB111</f>
        <v>0</v>
      </c>
      <c r="BT112" s="44" t="s">
        <v>262</v>
      </c>
      <c r="BU112" s="118">
        <v>0.875</v>
      </c>
      <c r="BV112" s="44">
        <f>AB112</f>
        <v>0</v>
      </c>
      <c r="BW112" s="44">
        <f>AB113</f>
        <v>0</v>
      </c>
      <c r="BX112" s="44">
        <f>AB114</f>
        <v>0</v>
      </c>
      <c r="BY112" s="44" t="s">
        <v>262</v>
      </c>
      <c r="BZ112" s="118">
        <v>0.875</v>
      </c>
      <c r="CA112" s="44">
        <f>AB115</f>
        <v>0</v>
      </c>
      <c r="CB112" s="44">
        <f>AB116</f>
        <v>0</v>
      </c>
      <c r="CC112" s="44">
        <f>AB117</f>
        <v>0</v>
      </c>
      <c r="CD112" s="44" t="s">
        <v>262</v>
      </c>
      <c r="CE112" s="118">
        <v>0.875</v>
      </c>
      <c r="CF112" s="44">
        <f>AB118</f>
        <v>0</v>
      </c>
      <c r="CG112" s="44">
        <f>AB119</f>
        <v>0</v>
      </c>
      <c r="CH112" s="44">
        <f>AB120</f>
        <v>0</v>
      </c>
      <c r="CI112" s="44" t="s">
        <v>262</v>
      </c>
      <c r="CJ112" s="118">
        <v>0.875</v>
      </c>
      <c r="CK112" s="44">
        <f>AB121</f>
        <v>0</v>
      </c>
      <c r="CL112" s="44">
        <f>AB122</f>
        <v>0</v>
      </c>
      <c r="CM112" s="44">
        <f>AB123</f>
        <v>0</v>
      </c>
      <c r="CN112" s="44" t="s">
        <v>262</v>
      </c>
      <c r="CO112" s="118">
        <v>0.875</v>
      </c>
      <c r="CP112" s="44">
        <f>AB124</f>
        <v>0</v>
      </c>
      <c r="CQ112" s="44">
        <f>AB125</f>
        <v>0</v>
      </c>
      <c r="CR112" s="44">
        <f>AB126</f>
        <v>0</v>
      </c>
      <c r="CS112" s="44" t="s">
        <v>262</v>
      </c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FZ112" s="92"/>
      <c r="GA112" s="92"/>
      <c r="GB112" s="92"/>
      <c r="GC112" s="92"/>
      <c r="GD112" s="92"/>
      <c r="GE112" s="92"/>
      <c r="GF112" s="92"/>
    </row>
    <row r="113" spans="1:188" s="2" customFormat="1" ht="15" customHeight="1" x14ac:dyDescent="0.25">
      <c r="A113" s="649"/>
      <c r="B113" s="117">
        <f>CONSUMO!BE18</f>
        <v>20</v>
      </c>
      <c r="C113" s="647" t="s">
        <v>500</v>
      </c>
      <c r="D113" s="647"/>
      <c r="E113" s="647"/>
      <c r="F113" s="648" t="s">
        <v>501</v>
      </c>
      <c r="G113" s="648"/>
      <c r="H113" s="114">
        <f>CONSUMO!BH18</f>
        <v>0</v>
      </c>
      <c r="I113" s="114">
        <f>CONSUMO!BI18</f>
        <v>0</v>
      </c>
      <c r="J113" s="114">
        <f>CONSUMO!BJ18</f>
        <v>0</v>
      </c>
      <c r="K113" s="114">
        <f>CONSUMO!BK18</f>
        <v>0</v>
      </c>
      <c r="L113" s="114">
        <f>CONSUMO!BL18</f>
        <v>0</v>
      </c>
      <c r="M113" s="114">
        <f>CONSUMO!BM18</f>
        <v>0</v>
      </c>
      <c r="N113" s="114">
        <f>CONSUMO!BN18</f>
        <v>0</v>
      </c>
      <c r="O113" s="114">
        <f>CONSUMO!BO18</f>
        <v>0</v>
      </c>
      <c r="P113" s="114">
        <f>CONSUMO!BP18</f>
        <v>0</v>
      </c>
      <c r="Q113" s="114">
        <f>CONSUMO!BQ18</f>
        <v>0</v>
      </c>
      <c r="R113" s="114">
        <f>CONSUMO!BR18</f>
        <v>0</v>
      </c>
      <c r="S113" s="114">
        <f>CONSUMO!BS18</f>
        <v>0</v>
      </c>
      <c r="T113" s="114">
        <f>CONSUMO!BT18</f>
        <v>0</v>
      </c>
      <c r="U113" s="114">
        <f>CONSUMO!BU18</f>
        <v>0</v>
      </c>
      <c r="V113" s="114">
        <f>CONSUMO!BV18</f>
        <v>0</v>
      </c>
      <c r="W113" s="114">
        <f>CONSUMO!BW18</f>
        <v>0</v>
      </c>
      <c r="X113" s="114">
        <f>CONSUMO!BX18</f>
        <v>0</v>
      </c>
      <c r="Y113" s="114">
        <f>CONSUMO!BY18</f>
        <v>0</v>
      </c>
      <c r="Z113" s="114">
        <f>CONSUMO!BZ18</f>
        <v>0</v>
      </c>
      <c r="AA113" s="114">
        <f>CONSUMO!CA18</f>
        <v>0</v>
      </c>
      <c r="AB113" s="114">
        <f>CONSUMO!CB18</f>
        <v>0</v>
      </c>
      <c r="AC113" s="114">
        <f>CONSUMO!CC18</f>
        <v>0</v>
      </c>
      <c r="AD113" s="114">
        <f>CONSUMO!CD18</f>
        <v>0</v>
      </c>
      <c r="AE113" s="114">
        <f>CONSUMO!CE18</f>
        <v>0</v>
      </c>
      <c r="AF113" s="115"/>
      <c r="AG113" s="111"/>
      <c r="AH113" s="111"/>
      <c r="AI113" s="1"/>
      <c r="AJ113" s="1"/>
      <c r="AK113" s="1"/>
      <c r="AL113" s="118">
        <v>0.91666666666666596</v>
      </c>
      <c r="AM113" s="44">
        <f>AC91</f>
        <v>0</v>
      </c>
      <c r="AN113" s="44">
        <f>AC92</f>
        <v>0</v>
      </c>
      <c r="AO113" s="44">
        <f>AC93</f>
        <v>0</v>
      </c>
      <c r="AP113" s="44" t="s">
        <v>262</v>
      </c>
      <c r="AQ113" s="118">
        <v>0.91666666666666596</v>
      </c>
      <c r="AR113" s="44">
        <f>AC94</f>
        <v>0</v>
      </c>
      <c r="AS113" s="44">
        <f>AC95</f>
        <v>0</v>
      </c>
      <c r="AT113" s="44">
        <f>AC96</f>
        <v>0</v>
      </c>
      <c r="AU113" s="44" t="s">
        <v>262</v>
      </c>
      <c r="AV113" s="118">
        <v>0.91666666666666596</v>
      </c>
      <c r="AW113" s="44">
        <f>AC97</f>
        <v>0</v>
      </c>
      <c r="AX113" s="44">
        <f>AC98</f>
        <v>0</v>
      </c>
      <c r="AY113" s="44">
        <f>AC99</f>
        <v>0</v>
      </c>
      <c r="AZ113" s="44" t="s">
        <v>262</v>
      </c>
      <c r="BA113" s="118">
        <v>0.91666666666666596</v>
      </c>
      <c r="BB113" s="44">
        <f>AC100</f>
        <v>0</v>
      </c>
      <c r="BC113" s="44">
        <f>AC101</f>
        <v>0</v>
      </c>
      <c r="BD113" s="44">
        <f>AC102</f>
        <v>0</v>
      </c>
      <c r="BE113" s="44" t="s">
        <v>262</v>
      </c>
      <c r="BF113" s="118">
        <v>0.91666666666666596</v>
      </c>
      <c r="BG113" s="44">
        <f>AC103</f>
        <v>0</v>
      </c>
      <c r="BH113" s="44">
        <f>AC104</f>
        <v>0</v>
      </c>
      <c r="BI113" s="44">
        <f>AC105</f>
        <v>0</v>
      </c>
      <c r="BJ113" s="44" t="s">
        <v>262</v>
      </c>
      <c r="BK113" s="118">
        <v>0.91666666666666596</v>
      </c>
      <c r="BL113" s="43">
        <f>AC106</f>
        <v>0</v>
      </c>
      <c r="BM113" s="43">
        <f>AC107</f>
        <v>0</v>
      </c>
      <c r="BN113" s="43">
        <f>AC108</f>
        <v>0</v>
      </c>
      <c r="BO113" s="43" t="s">
        <v>262</v>
      </c>
      <c r="BP113" s="118">
        <v>0.91666666666666596</v>
      </c>
      <c r="BQ113" s="44">
        <f>AC109</f>
        <v>0</v>
      </c>
      <c r="BR113" s="44">
        <f>AC110</f>
        <v>0</v>
      </c>
      <c r="BS113" s="44">
        <f>AC111</f>
        <v>0</v>
      </c>
      <c r="BT113" s="44" t="s">
        <v>262</v>
      </c>
      <c r="BU113" s="118">
        <v>0.91666666666666596</v>
      </c>
      <c r="BV113" s="44">
        <f>AC112</f>
        <v>0</v>
      </c>
      <c r="BW113" s="44">
        <f>AC113</f>
        <v>0</v>
      </c>
      <c r="BX113" s="44">
        <f>AC114</f>
        <v>0</v>
      </c>
      <c r="BY113" s="44" t="s">
        <v>262</v>
      </c>
      <c r="BZ113" s="118">
        <v>0.91666666666666596</v>
      </c>
      <c r="CA113" s="44">
        <f>AC115</f>
        <v>0</v>
      </c>
      <c r="CB113" s="44">
        <f>AC116</f>
        <v>0</v>
      </c>
      <c r="CC113" s="44">
        <f>AC117</f>
        <v>0</v>
      </c>
      <c r="CD113" s="44" t="s">
        <v>262</v>
      </c>
      <c r="CE113" s="118">
        <v>0.91666666666666596</v>
      </c>
      <c r="CF113" s="44">
        <f>AC118</f>
        <v>0</v>
      </c>
      <c r="CG113" s="44">
        <f>AC119</f>
        <v>0</v>
      </c>
      <c r="CH113" s="44">
        <f>AC120</f>
        <v>0</v>
      </c>
      <c r="CI113" s="44" t="s">
        <v>262</v>
      </c>
      <c r="CJ113" s="118">
        <v>0.91666666666666596</v>
      </c>
      <c r="CK113" s="44">
        <f>AC121</f>
        <v>0</v>
      </c>
      <c r="CL113" s="44">
        <f>AC122</f>
        <v>0</v>
      </c>
      <c r="CM113" s="44">
        <f>AC123</f>
        <v>0</v>
      </c>
      <c r="CN113" s="44" t="s">
        <v>262</v>
      </c>
      <c r="CO113" s="118">
        <v>0.91666666666666596</v>
      </c>
      <c r="CP113" s="44">
        <f>AC124</f>
        <v>0</v>
      </c>
      <c r="CQ113" s="44">
        <f>AC125</f>
        <v>0</v>
      </c>
      <c r="CR113" s="44">
        <f>AC126</f>
        <v>0</v>
      </c>
      <c r="CS113" s="44" t="s">
        <v>262</v>
      </c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FZ113" s="92"/>
      <c r="GA113" s="92"/>
      <c r="GB113" s="92"/>
      <c r="GC113" s="92"/>
      <c r="GD113" s="92"/>
      <c r="GE113" s="92"/>
      <c r="GF113" s="92"/>
    </row>
    <row r="114" spans="1:188" s="2" customFormat="1" ht="15" customHeight="1" x14ac:dyDescent="0.25">
      <c r="A114" s="649"/>
      <c r="B114" s="117">
        <f>CONSUMO!BE19</f>
        <v>11</v>
      </c>
      <c r="C114" s="647" t="s">
        <v>499</v>
      </c>
      <c r="D114" s="647"/>
      <c r="E114" s="647"/>
      <c r="F114" s="648"/>
      <c r="G114" s="648"/>
      <c r="H114" s="114">
        <f>CONSUMO!BH19</f>
        <v>0</v>
      </c>
      <c r="I114" s="114">
        <f>CONSUMO!BI19</f>
        <v>0</v>
      </c>
      <c r="J114" s="114">
        <f>CONSUMO!BJ19</f>
        <v>0</v>
      </c>
      <c r="K114" s="114">
        <f>CONSUMO!BK19</f>
        <v>0</v>
      </c>
      <c r="L114" s="114">
        <f>CONSUMO!BL19</f>
        <v>0</v>
      </c>
      <c r="M114" s="114">
        <f>CONSUMO!BM19</f>
        <v>0</v>
      </c>
      <c r="N114" s="114">
        <f>CONSUMO!BN19</f>
        <v>0</v>
      </c>
      <c r="O114" s="114">
        <f>CONSUMO!BO19</f>
        <v>0</v>
      </c>
      <c r="P114" s="114">
        <f>CONSUMO!BP19</f>
        <v>0</v>
      </c>
      <c r="Q114" s="114">
        <f>CONSUMO!BQ19</f>
        <v>0</v>
      </c>
      <c r="R114" s="114">
        <f>CONSUMO!BR19</f>
        <v>0</v>
      </c>
      <c r="S114" s="114">
        <f>CONSUMO!BS19</f>
        <v>0</v>
      </c>
      <c r="T114" s="114">
        <f>CONSUMO!BT19</f>
        <v>0</v>
      </c>
      <c r="U114" s="114">
        <f>CONSUMO!BU19</f>
        <v>0</v>
      </c>
      <c r="V114" s="114">
        <f>CONSUMO!BV19</f>
        <v>0</v>
      </c>
      <c r="W114" s="114">
        <f>CONSUMO!BW19</f>
        <v>0</v>
      </c>
      <c r="X114" s="114">
        <f>CONSUMO!BX19</f>
        <v>0</v>
      </c>
      <c r="Y114" s="114">
        <f>CONSUMO!BY19</f>
        <v>0</v>
      </c>
      <c r="Z114" s="114">
        <f>CONSUMO!BZ19</f>
        <v>0</v>
      </c>
      <c r="AA114" s="114">
        <f>CONSUMO!CA19</f>
        <v>0</v>
      </c>
      <c r="AB114" s="114">
        <f>CONSUMO!CB19</f>
        <v>0</v>
      </c>
      <c r="AC114" s="114">
        <f>CONSUMO!CC19</f>
        <v>0</v>
      </c>
      <c r="AD114" s="114">
        <f>CONSUMO!CD19</f>
        <v>0</v>
      </c>
      <c r="AE114" s="114">
        <f>CONSUMO!CE19</f>
        <v>0</v>
      </c>
      <c r="AF114" s="115"/>
      <c r="AG114" s="111"/>
      <c r="AH114" s="111"/>
      <c r="AI114" s="1"/>
      <c r="AJ114" s="1"/>
      <c r="AK114" s="1"/>
      <c r="AL114" s="118">
        <v>0.95833333333333304</v>
      </c>
      <c r="AM114" s="44">
        <f>AD91</f>
        <v>0</v>
      </c>
      <c r="AN114" s="44">
        <f>AD92</f>
        <v>0</v>
      </c>
      <c r="AO114" s="44">
        <f>AD93</f>
        <v>0</v>
      </c>
      <c r="AP114" s="44" t="s">
        <v>262</v>
      </c>
      <c r="AQ114" s="118">
        <v>0.95833333333333304</v>
      </c>
      <c r="AR114" s="44">
        <f>AD94</f>
        <v>0</v>
      </c>
      <c r="AS114" s="44">
        <f>AD95</f>
        <v>0</v>
      </c>
      <c r="AT114" s="44">
        <f>AD96</f>
        <v>0</v>
      </c>
      <c r="AU114" s="44" t="s">
        <v>262</v>
      </c>
      <c r="AV114" s="118">
        <v>0.95833333333333304</v>
      </c>
      <c r="AW114" s="44">
        <f>AD97</f>
        <v>0</v>
      </c>
      <c r="AX114" s="44">
        <f>AD98</f>
        <v>0</v>
      </c>
      <c r="AY114" s="44">
        <f>AD99</f>
        <v>0</v>
      </c>
      <c r="AZ114" s="44" t="s">
        <v>262</v>
      </c>
      <c r="BA114" s="118">
        <v>0.95833333333333304</v>
      </c>
      <c r="BB114" s="44">
        <f>AD100</f>
        <v>0</v>
      </c>
      <c r="BC114" s="44">
        <f>AD101</f>
        <v>0</v>
      </c>
      <c r="BD114" s="44">
        <f>AD102</f>
        <v>0</v>
      </c>
      <c r="BE114" s="44" t="s">
        <v>262</v>
      </c>
      <c r="BF114" s="118">
        <v>0.95833333333333304</v>
      </c>
      <c r="BG114" s="44">
        <f>AD103</f>
        <v>0</v>
      </c>
      <c r="BH114" s="44">
        <f>AD104</f>
        <v>0</v>
      </c>
      <c r="BI114" s="44">
        <f>AD105</f>
        <v>0</v>
      </c>
      <c r="BJ114" s="44" t="s">
        <v>262</v>
      </c>
      <c r="BK114" s="118">
        <v>0.95833333333333304</v>
      </c>
      <c r="BL114" s="43">
        <f>AD106</f>
        <v>0</v>
      </c>
      <c r="BM114" s="43">
        <f>AD107</f>
        <v>0</v>
      </c>
      <c r="BN114" s="43">
        <f>AD108</f>
        <v>0</v>
      </c>
      <c r="BO114" s="43" t="s">
        <v>262</v>
      </c>
      <c r="BP114" s="118">
        <v>0.95833333333333304</v>
      </c>
      <c r="BQ114" s="44">
        <f>AD109</f>
        <v>0</v>
      </c>
      <c r="BR114" s="44">
        <f>AD110</f>
        <v>0</v>
      </c>
      <c r="BS114" s="44">
        <f>AD111</f>
        <v>0</v>
      </c>
      <c r="BT114" s="44" t="s">
        <v>262</v>
      </c>
      <c r="BU114" s="118">
        <v>0.95833333333333304</v>
      </c>
      <c r="BV114" s="44">
        <f>AD112</f>
        <v>0</v>
      </c>
      <c r="BW114" s="44">
        <f>AD113</f>
        <v>0</v>
      </c>
      <c r="BX114" s="44">
        <f>AD114</f>
        <v>0</v>
      </c>
      <c r="BY114" s="44" t="s">
        <v>262</v>
      </c>
      <c r="BZ114" s="118">
        <v>0.95833333333333304</v>
      </c>
      <c r="CA114" s="44">
        <f>AD115</f>
        <v>0</v>
      </c>
      <c r="CB114" s="44">
        <f>AD116</f>
        <v>0</v>
      </c>
      <c r="CC114" s="44">
        <f>AD117</f>
        <v>0</v>
      </c>
      <c r="CD114" s="44" t="s">
        <v>262</v>
      </c>
      <c r="CE114" s="118">
        <v>0.95833333333333304</v>
      </c>
      <c r="CF114" s="44">
        <f>AD118</f>
        <v>0</v>
      </c>
      <c r="CG114" s="44">
        <f>AD119</f>
        <v>0</v>
      </c>
      <c r="CH114" s="44">
        <f>AD120</f>
        <v>0</v>
      </c>
      <c r="CI114" s="44" t="s">
        <v>262</v>
      </c>
      <c r="CJ114" s="118">
        <v>0.95833333333333304</v>
      </c>
      <c r="CK114" s="44">
        <f>AD121</f>
        <v>0</v>
      </c>
      <c r="CL114" s="44">
        <f>AD122</f>
        <v>0</v>
      </c>
      <c r="CM114" s="44">
        <f>AD123</f>
        <v>0</v>
      </c>
      <c r="CN114" s="44" t="s">
        <v>262</v>
      </c>
      <c r="CO114" s="118">
        <v>0.95833333333333304</v>
      </c>
      <c r="CP114" s="44">
        <f>AD124</f>
        <v>0</v>
      </c>
      <c r="CQ114" s="44">
        <f>AD125</f>
        <v>0</v>
      </c>
      <c r="CR114" s="44">
        <f>AD126</f>
        <v>0</v>
      </c>
      <c r="CS114" s="44" t="s">
        <v>262</v>
      </c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FZ114" s="92"/>
      <c r="GA114" s="92"/>
      <c r="GB114" s="92"/>
      <c r="GC114" s="92"/>
      <c r="GD114" s="92"/>
      <c r="GE114" s="92"/>
      <c r="GF114" s="92"/>
    </row>
    <row r="115" spans="1:188" s="2" customFormat="1" ht="15" customHeight="1" x14ac:dyDescent="0.25">
      <c r="A115" s="649" t="s">
        <v>408</v>
      </c>
      <c r="B115" s="111"/>
      <c r="C115" s="647" t="s">
        <v>496</v>
      </c>
      <c r="D115" s="647"/>
      <c r="E115" s="647"/>
      <c r="F115" s="647"/>
      <c r="G115" s="647"/>
      <c r="H115" s="114">
        <f>ACTUACIÓN!DG86</f>
        <v>0</v>
      </c>
      <c r="I115" s="114">
        <f>ACTUACIÓN!DH86</f>
        <v>0</v>
      </c>
      <c r="J115" s="114">
        <f>ACTUACIÓN!DI86</f>
        <v>0</v>
      </c>
      <c r="K115" s="114">
        <f>ACTUACIÓN!DJ86</f>
        <v>0</v>
      </c>
      <c r="L115" s="114">
        <f>ACTUACIÓN!DK86</f>
        <v>0</v>
      </c>
      <c r="M115" s="114">
        <f>ACTUACIÓN!DL86</f>
        <v>0</v>
      </c>
      <c r="N115" s="114">
        <f>ACTUACIÓN!DM86</f>
        <v>0</v>
      </c>
      <c r="O115" s="114">
        <f>ACTUACIÓN!DN86</f>
        <v>0</v>
      </c>
      <c r="P115" s="114">
        <f>ACTUACIÓN!DO86</f>
        <v>0</v>
      </c>
      <c r="Q115" s="114">
        <f>ACTUACIÓN!DP86</f>
        <v>0</v>
      </c>
      <c r="R115" s="114">
        <f>ACTUACIÓN!DQ86</f>
        <v>0</v>
      </c>
      <c r="S115" s="114">
        <f>ACTUACIÓN!DR86</f>
        <v>0</v>
      </c>
      <c r="T115" s="114">
        <f>ACTUACIÓN!DS86</f>
        <v>0</v>
      </c>
      <c r="U115" s="114">
        <f>ACTUACIÓN!DT86</f>
        <v>0</v>
      </c>
      <c r="V115" s="114">
        <f>ACTUACIÓN!DU86</f>
        <v>0</v>
      </c>
      <c r="W115" s="114">
        <f>ACTUACIÓN!DV86</f>
        <v>0</v>
      </c>
      <c r="X115" s="114">
        <f>ACTUACIÓN!DW86</f>
        <v>0</v>
      </c>
      <c r="Y115" s="114">
        <f>ACTUACIÓN!DX86</f>
        <v>0</v>
      </c>
      <c r="Z115" s="114">
        <f>ACTUACIÓN!DY86</f>
        <v>0</v>
      </c>
      <c r="AA115" s="114">
        <f>ACTUACIÓN!DZ86</f>
        <v>0</v>
      </c>
      <c r="AB115" s="114">
        <f>ACTUACIÓN!EA86</f>
        <v>0</v>
      </c>
      <c r="AC115" s="114">
        <f>ACTUACIÓN!EB86</f>
        <v>0</v>
      </c>
      <c r="AD115" s="114">
        <f>ACTUACIÓN!EC86</f>
        <v>0</v>
      </c>
      <c r="AE115" s="114">
        <f>ACTUACIÓN!ED86</f>
        <v>0</v>
      </c>
      <c r="AF115" s="115"/>
      <c r="AG115" s="111"/>
      <c r="AH115" s="111"/>
      <c r="AI115" s="1"/>
      <c r="AJ115" s="1"/>
      <c r="AK115" s="1"/>
      <c r="AL115" s="116" t="s">
        <v>581</v>
      </c>
      <c r="AM115" s="44">
        <f>AE91</f>
        <v>0</v>
      </c>
      <c r="AN115" s="44">
        <f>AE92</f>
        <v>0</v>
      </c>
      <c r="AO115" s="44">
        <f>AE93</f>
        <v>0</v>
      </c>
      <c r="AP115" s="44" t="s">
        <v>262</v>
      </c>
      <c r="AQ115" s="116" t="s">
        <v>581</v>
      </c>
      <c r="AR115" s="44">
        <f>AE94</f>
        <v>0</v>
      </c>
      <c r="AS115" s="44">
        <f>AE95</f>
        <v>0</v>
      </c>
      <c r="AT115" s="44">
        <f>AE96</f>
        <v>0</v>
      </c>
      <c r="AU115" s="44" t="s">
        <v>262</v>
      </c>
      <c r="AV115" s="116" t="s">
        <v>581</v>
      </c>
      <c r="AW115" s="44">
        <f>AE97</f>
        <v>0</v>
      </c>
      <c r="AX115" s="44">
        <f>AE98</f>
        <v>0</v>
      </c>
      <c r="AY115" s="44">
        <f>AE99</f>
        <v>0</v>
      </c>
      <c r="AZ115" s="44" t="s">
        <v>262</v>
      </c>
      <c r="BA115" s="116" t="s">
        <v>581</v>
      </c>
      <c r="BB115" s="44">
        <f>AE100</f>
        <v>0</v>
      </c>
      <c r="BC115" s="44">
        <f>AE101</f>
        <v>0</v>
      </c>
      <c r="BD115" s="44">
        <f>AE102</f>
        <v>0</v>
      </c>
      <c r="BE115" s="44" t="s">
        <v>262</v>
      </c>
      <c r="BF115" s="116" t="s">
        <v>581</v>
      </c>
      <c r="BG115" s="44">
        <f>AE103</f>
        <v>0</v>
      </c>
      <c r="BH115" s="44">
        <f>AE104</f>
        <v>0</v>
      </c>
      <c r="BI115" s="44">
        <f>AE105</f>
        <v>0</v>
      </c>
      <c r="BJ115" s="44" t="s">
        <v>262</v>
      </c>
      <c r="BK115" s="116" t="s">
        <v>581</v>
      </c>
      <c r="BL115" s="43">
        <f>AE106</f>
        <v>0</v>
      </c>
      <c r="BM115" s="43">
        <f>AE107</f>
        <v>0</v>
      </c>
      <c r="BN115" s="43">
        <f>AE108</f>
        <v>0</v>
      </c>
      <c r="BO115" s="43" t="s">
        <v>262</v>
      </c>
      <c r="BP115" s="116" t="s">
        <v>581</v>
      </c>
      <c r="BQ115" s="44">
        <f>AE109</f>
        <v>0</v>
      </c>
      <c r="BR115" s="44">
        <f>AE110</f>
        <v>0</v>
      </c>
      <c r="BS115" s="44">
        <f>AE111</f>
        <v>0</v>
      </c>
      <c r="BT115" s="44" t="s">
        <v>262</v>
      </c>
      <c r="BU115" s="116" t="s">
        <v>581</v>
      </c>
      <c r="BV115" s="44">
        <f>AE112</f>
        <v>0</v>
      </c>
      <c r="BW115" s="44">
        <f>AE113</f>
        <v>0</v>
      </c>
      <c r="BX115" s="44">
        <f>AE114</f>
        <v>0</v>
      </c>
      <c r="BY115" s="44" t="s">
        <v>262</v>
      </c>
      <c r="BZ115" s="116" t="s">
        <v>581</v>
      </c>
      <c r="CA115" s="44">
        <f>AE115</f>
        <v>0</v>
      </c>
      <c r="CB115" s="44">
        <f>AE116</f>
        <v>0</v>
      </c>
      <c r="CC115" s="44">
        <f>AE117</f>
        <v>0</v>
      </c>
      <c r="CD115" s="44" t="s">
        <v>262</v>
      </c>
      <c r="CE115" s="116" t="s">
        <v>581</v>
      </c>
      <c r="CF115" s="44">
        <f>AE118</f>
        <v>0</v>
      </c>
      <c r="CG115" s="44">
        <f>AE119</f>
        <v>0</v>
      </c>
      <c r="CH115" s="44">
        <f>AE120</f>
        <v>0</v>
      </c>
      <c r="CI115" s="44" t="s">
        <v>262</v>
      </c>
      <c r="CJ115" s="116" t="s">
        <v>581</v>
      </c>
      <c r="CK115" s="44">
        <f>AE121</f>
        <v>0</v>
      </c>
      <c r="CL115" s="44">
        <f>AE122</f>
        <v>0</v>
      </c>
      <c r="CM115" s="44">
        <f>AE123</f>
        <v>0</v>
      </c>
      <c r="CN115" s="44" t="s">
        <v>262</v>
      </c>
      <c r="CO115" s="116" t="s">
        <v>581</v>
      </c>
      <c r="CP115" s="44">
        <f>AE124</f>
        <v>0</v>
      </c>
      <c r="CQ115" s="44">
        <f>AE125</f>
        <v>0</v>
      </c>
      <c r="CR115" s="44">
        <f>AE126</f>
        <v>0</v>
      </c>
      <c r="CS115" s="44" t="s">
        <v>262</v>
      </c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FZ115" s="92"/>
      <c r="GA115" s="92"/>
      <c r="GB115" s="92"/>
      <c r="GC115" s="92"/>
      <c r="GD115" s="92"/>
      <c r="GE115" s="92"/>
      <c r="GF115" s="92"/>
    </row>
    <row r="116" spans="1:188" s="2" customFormat="1" ht="15" customHeight="1" x14ac:dyDescent="0.25">
      <c r="A116" s="649"/>
      <c r="B116" s="117">
        <f>CONSUMO!BE20</f>
        <v>21</v>
      </c>
      <c r="C116" s="647" t="s">
        <v>500</v>
      </c>
      <c r="D116" s="647"/>
      <c r="E116" s="647"/>
      <c r="F116" s="648" t="s">
        <v>501</v>
      </c>
      <c r="G116" s="648"/>
      <c r="H116" s="114">
        <f>CONSUMO!BH20</f>
        <v>0</v>
      </c>
      <c r="I116" s="114">
        <f>CONSUMO!BI20</f>
        <v>0</v>
      </c>
      <c r="J116" s="114">
        <f>CONSUMO!BJ20</f>
        <v>0</v>
      </c>
      <c r="K116" s="114">
        <f>CONSUMO!BK20</f>
        <v>0</v>
      </c>
      <c r="L116" s="114">
        <f>CONSUMO!BL20</f>
        <v>0</v>
      </c>
      <c r="M116" s="114">
        <f>CONSUMO!BM20</f>
        <v>0</v>
      </c>
      <c r="N116" s="114">
        <f>CONSUMO!BN20</f>
        <v>0</v>
      </c>
      <c r="O116" s="114">
        <f>CONSUMO!BO20</f>
        <v>0</v>
      </c>
      <c r="P116" s="114">
        <f>CONSUMO!BP20</f>
        <v>0</v>
      </c>
      <c r="Q116" s="114">
        <f>CONSUMO!BQ20</f>
        <v>0</v>
      </c>
      <c r="R116" s="114">
        <f>CONSUMO!BR20</f>
        <v>0</v>
      </c>
      <c r="S116" s="114">
        <f>CONSUMO!BS20</f>
        <v>0</v>
      </c>
      <c r="T116" s="114">
        <f>CONSUMO!BT20</f>
        <v>0</v>
      </c>
      <c r="U116" s="114">
        <f>CONSUMO!BU20</f>
        <v>0</v>
      </c>
      <c r="V116" s="114">
        <f>CONSUMO!BV20</f>
        <v>0</v>
      </c>
      <c r="W116" s="114">
        <f>CONSUMO!BW20</f>
        <v>0</v>
      </c>
      <c r="X116" s="114">
        <f>CONSUMO!BX20</f>
        <v>0</v>
      </c>
      <c r="Y116" s="114">
        <f>CONSUMO!BY20</f>
        <v>0</v>
      </c>
      <c r="Z116" s="114">
        <f>CONSUMO!BZ20</f>
        <v>0</v>
      </c>
      <c r="AA116" s="114">
        <f>CONSUMO!CA20</f>
        <v>0</v>
      </c>
      <c r="AB116" s="114">
        <f>CONSUMO!CB20</f>
        <v>0</v>
      </c>
      <c r="AC116" s="114">
        <f>CONSUMO!CC20</f>
        <v>0</v>
      </c>
      <c r="AD116" s="114">
        <f>CONSUMO!CD20</f>
        <v>0</v>
      </c>
      <c r="AE116" s="114">
        <f>CONSUMO!CE20</f>
        <v>0</v>
      </c>
      <c r="AF116" s="115"/>
      <c r="AG116" s="111"/>
      <c r="AH116" s="111"/>
      <c r="AI116" s="1"/>
      <c r="AJ116" s="1" t="s">
        <v>599</v>
      </c>
      <c r="AK116" s="1"/>
      <c r="AL116" s="44"/>
      <c r="AM116" s="114">
        <f>SUM(AM92:AM115)</f>
        <v>0</v>
      </c>
      <c r="AN116" s="114">
        <f>SUM(AN92:AN115)</f>
        <v>0</v>
      </c>
      <c r="AO116" s="114">
        <f>SUM(AO92:AO115)</f>
        <v>0</v>
      </c>
      <c r="AP116" s="114"/>
      <c r="AQ116" s="114"/>
      <c r="AR116" s="114">
        <f>SUM(AR92:AR115)</f>
        <v>0</v>
      </c>
      <c r="AS116" s="114">
        <f>SUM(AS92:AS115)</f>
        <v>0</v>
      </c>
      <c r="AT116" s="114">
        <f>SUM(AT92:AT115)</f>
        <v>0</v>
      </c>
      <c r="AU116" s="114"/>
      <c r="AV116" s="114"/>
      <c r="AW116" s="114">
        <f>SUM(AW92:AW115)</f>
        <v>0</v>
      </c>
      <c r="AX116" s="114">
        <f>SUM(AX92:AX115)</f>
        <v>0</v>
      </c>
      <c r="AY116" s="114">
        <f>SUM(AY92:AY115)</f>
        <v>0</v>
      </c>
      <c r="AZ116" s="114"/>
      <c r="BA116" s="114"/>
      <c r="BB116" s="114">
        <f>SUM(BB92:BB115)</f>
        <v>0</v>
      </c>
      <c r="BC116" s="114">
        <f>SUM(BC92:BC115)</f>
        <v>0</v>
      </c>
      <c r="BD116" s="114">
        <f>SUM(BD92:BD115)</f>
        <v>0</v>
      </c>
      <c r="BE116" s="114"/>
      <c r="BF116" s="114"/>
      <c r="BG116" s="114">
        <f>SUM(BG92:BG115)</f>
        <v>0</v>
      </c>
      <c r="BH116" s="114">
        <f>SUM(BH92:BH115)</f>
        <v>0</v>
      </c>
      <c r="BI116" s="114">
        <f>SUM(BI92:BI115)</f>
        <v>0</v>
      </c>
      <c r="BJ116" s="114"/>
      <c r="BK116" s="114"/>
      <c r="BL116" s="114">
        <f>SUM(BL92:BL115)</f>
        <v>0</v>
      </c>
      <c r="BM116" s="114">
        <f>SUM(BM92:BM115)</f>
        <v>0</v>
      </c>
      <c r="BN116" s="114">
        <f>SUM(BN92:BN115)</f>
        <v>0</v>
      </c>
      <c r="BO116" s="114"/>
      <c r="BP116" s="114"/>
      <c r="BQ116" s="114">
        <f>SUM(BQ92:BQ115)</f>
        <v>0</v>
      </c>
      <c r="BR116" s="114">
        <f>SUM(BR92:BR115)</f>
        <v>0</v>
      </c>
      <c r="BS116" s="114">
        <f>SUM(BS92:BS115)</f>
        <v>0</v>
      </c>
      <c r="BT116" s="114"/>
      <c r="BU116" s="114"/>
      <c r="BV116" s="114">
        <f>SUM(BV92:BV115)</f>
        <v>0</v>
      </c>
      <c r="BW116" s="114">
        <f>SUM(BW92:BW115)</f>
        <v>0</v>
      </c>
      <c r="BX116" s="114">
        <f>SUM(BX92:BX115)</f>
        <v>0</v>
      </c>
      <c r="BY116" s="114"/>
      <c r="BZ116" s="114"/>
      <c r="CA116" s="114">
        <f>SUM(CA92:CA115)</f>
        <v>0</v>
      </c>
      <c r="CB116" s="114">
        <f>SUM(CB92:CB115)</f>
        <v>0</v>
      </c>
      <c r="CC116" s="114">
        <f>SUM(CC92:CC115)</f>
        <v>0</v>
      </c>
      <c r="CD116" s="114"/>
      <c r="CE116" s="114"/>
      <c r="CF116" s="114">
        <f>SUM(CF92:CF115)</f>
        <v>0</v>
      </c>
      <c r="CG116" s="114">
        <f>SUM(CG92:CG115)</f>
        <v>0</v>
      </c>
      <c r="CH116" s="114">
        <f>SUM(CH92:CH115)</f>
        <v>0</v>
      </c>
      <c r="CI116" s="114"/>
      <c r="CJ116" s="114"/>
      <c r="CK116" s="114">
        <f>SUM(CK92:CK115)</f>
        <v>0</v>
      </c>
      <c r="CL116" s="114">
        <f>SUM(CL92:CL115)</f>
        <v>0</v>
      </c>
      <c r="CM116" s="114">
        <f>SUM(CM92:CM115)</f>
        <v>0</v>
      </c>
      <c r="CN116" s="114"/>
      <c r="CO116" s="114"/>
      <c r="CP116" s="114">
        <f>SUM(CP92:CP115)</f>
        <v>0</v>
      </c>
      <c r="CQ116" s="114">
        <f>SUM(CQ92:CQ115)</f>
        <v>0</v>
      </c>
      <c r="CR116" s="114">
        <f>SUM(CR92:CR115)</f>
        <v>0</v>
      </c>
      <c r="CS116" s="44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FZ116" s="92"/>
      <c r="GA116" s="92"/>
      <c r="GB116" s="92"/>
      <c r="GC116" s="92"/>
      <c r="GD116" s="92"/>
      <c r="GE116" s="92"/>
      <c r="GF116" s="92"/>
    </row>
    <row r="117" spans="1:188" s="2" customFormat="1" ht="15" customHeight="1" x14ac:dyDescent="0.25">
      <c r="A117" s="649"/>
      <c r="B117" s="117">
        <f>CONSUMO!BE21</f>
        <v>9</v>
      </c>
      <c r="C117" s="647" t="s">
        <v>499</v>
      </c>
      <c r="D117" s="647"/>
      <c r="E117" s="647"/>
      <c r="F117" s="648"/>
      <c r="G117" s="648"/>
      <c r="H117" s="114">
        <f>CONSUMO!BH21</f>
        <v>0</v>
      </c>
      <c r="I117" s="114">
        <f>CONSUMO!BI21</f>
        <v>0</v>
      </c>
      <c r="J117" s="114">
        <f>CONSUMO!BJ21</f>
        <v>0</v>
      </c>
      <c r="K117" s="114">
        <f>CONSUMO!BK21</f>
        <v>0</v>
      </c>
      <c r="L117" s="114">
        <f>CONSUMO!BL21</f>
        <v>0</v>
      </c>
      <c r="M117" s="114">
        <f>CONSUMO!BM21</f>
        <v>0</v>
      </c>
      <c r="N117" s="114">
        <f>CONSUMO!BN21</f>
        <v>0</v>
      </c>
      <c r="O117" s="114">
        <f>CONSUMO!BO21</f>
        <v>0</v>
      </c>
      <c r="P117" s="114">
        <f>CONSUMO!BP21</f>
        <v>0</v>
      </c>
      <c r="Q117" s="114">
        <f>CONSUMO!BQ21</f>
        <v>0</v>
      </c>
      <c r="R117" s="114">
        <f>CONSUMO!BR21</f>
        <v>0</v>
      </c>
      <c r="S117" s="114">
        <f>CONSUMO!BS21</f>
        <v>0</v>
      </c>
      <c r="T117" s="114">
        <f>CONSUMO!BT21</f>
        <v>0</v>
      </c>
      <c r="U117" s="114">
        <f>CONSUMO!BU21</f>
        <v>0</v>
      </c>
      <c r="V117" s="114">
        <f>CONSUMO!BV21</f>
        <v>0</v>
      </c>
      <c r="W117" s="114">
        <f>CONSUMO!BW21</f>
        <v>0</v>
      </c>
      <c r="X117" s="114">
        <f>CONSUMO!BX21</f>
        <v>0</v>
      </c>
      <c r="Y117" s="114">
        <f>CONSUMO!BY21</f>
        <v>0</v>
      </c>
      <c r="Z117" s="114">
        <f>CONSUMO!BZ21</f>
        <v>0</v>
      </c>
      <c r="AA117" s="114">
        <f>CONSUMO!CA21</f>
        <v>0</v>
      </c>
      <c r="AB117" s="114">
        <f>CONSUMO!CB21</f>
        <v>0</v>
      </c>
      <c r="AC117" s="114">
        <f>CONSUMO!CC21</f>
        <v>0</v>
      </c>
      <c r="AD117" s="114">
        <f>CONSUMO!CD21</f>
        <v>0</v>
      </c>
      <c r="AE117" s="114">
        <f>CONSUMO!CE21</f>
        <v>0</v>
      </c>
      <c r="AF117" s="115"/>
      <c r="AG117" s="111"/>
      <c r="AH117" s="111"/>
      <c r="AI117" s="1"/>
      <c r="AJ117" s="1" t="s">
        <v>592</v>
      </c>
      <c r="AK117" s="1"/>
      <c r="AL117" s="44"/>
      <c r="AM117" s="44"/>
      <c r="AN117" s="44">
        <f>B92</f>
        <v>22</v>
      </c>
      <c r="AO117" s="44">
        <f>B93</f>
        <v>9</v>
      </c>
      <c r="AP117" s="44"/>
      <c r="AQ117" s="44"/>
      <c r="AR117" s="44"/>
      <c r="AS117" s="44">
        <f>B95</f>
        <v>21</v>
      </c>
      <c r="AT117" s="44">
        <f>B96</f>
        <v>7</v>
      </c>
      <c r="AU117" s="44"/>
      <c r="AV117" s="44"/>
      <c r="AW117" s="44"/>
      <c r="AX117" s="44">
        <f>B98</f>
        <v>21</v>
      </c>
      <c r="AY117" s="44">
        <f>B99</f>
        <v>10</v>
      </c>
      <c r="AZ117" s="44"/>
      <c r="BA117" s="44"/>
      <c r="BB117" s="44"/>
      <c r="BC117" s="44">
        <f>B101</f>
        <v>20</v>
      </c>
      <c r="BD117" s="44">
        <f>B102</f>
        <v>10</v>
      </c>
      <c r="BE117" s="44"/>
      <c r="BF117" s="44"/>
      <c r="BG117" s="44"/>
      <c r="BH117" s="44">
        <f>B104</f>
        <v>21</v>
      </c>
      <c r="BI117" s="44">
        <f>B105</f>
        <v>10</v>
      </c>
      <c r="BJ117" s="44"/>
      <c r="BK117" s="44"/>
      <c r="BL117" s="43"/>
      <c r="BM117" s="43">
        <f>B107</f>
        <v>20</v>
      </c>
      <c r="BN117" s="43">
        <f>B108</f>
        <v>10</v>
      </c>
      <c r="BO117" s="43"/>
      <c r="BP117" s="44"/>
      <c r="BQ117" s="44"/>
      <c r="BR117" s="44">
        <f>B110</f>
        <v>22</v>
      </c>
      <c r="BS117" s="44">
        <f>B111</f>
        <v>9</v>
      </c>
      <c r="BT117" s="44"/>
      <c r="BU117" s="44"/>
      <c r="BV117" s="44"/>
      <c r="BW117" s="44">
        <f>B113</f>
        <v>20</v>
      </c>
      <c r="BX117" s="44">
        <f>B114</f>
        <v>11</v>
      </c>
      <c r="BY117" s="44"/>
      <c r="BZ117" s="44"/>
      <c r="CA117" s="44"/>
      <c r="CB117" s="44">
        <f>B116</f>
        <v>21</v>
      </c>
      <c r="CC117" s="44">
        <f>B117</f>
        <v>9</v>
      </c>
      <c r="CD117" s="44"/>
      <c r="CE117" s="44"/>
      <c r="CF117" s="44"/>
      <c r="CG117" s="44">
        <f>B119</f>
        <v>23</v>
      </c>
      <c r="CH117" s="44">
        <f>B120</f>
        <v>8</v>
      </c>
      <c r="CI117" s="44"/>
      <c r="CJ117" s="44"/>
      <c r="CK117" s="44"/>
      <c r="CL117" s="44">
        <f>B122</f>
        <v>20</v>
      </c>
      <c r="CM117" s="44">
        <f>B123</f>
        <v>10</v>
      </c>
      <c r="CN117" s="44"/>
      <c r="CO117" s="44"/>
      <c r="CP117" s="44"/>
      <c r="CQ117" s="44">
        <f>B125</f>
        <v>20</v>
      </c>
      <c r="CR117" s="44">
        <f>B126</f>
        <v>11</v>
      </c>
      <c r="CS117" s="44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FZ117" s="92"/>
      <c r="GA117" s="92"/>
      <c r="GB117" s="92"/>
      <c r="GC117" s="92"/>
      <c r="GD117" s="92"/>
      <c r="GE117" s="92"/>
      <c r="GF117" s="92"/>
    </row>
    <row r="118" spans="1:188" s="2" customFormat="1" ht="15" customHeight="1" x14ac:dyDescent="0.25">
      <c r="A118" s="649" t="s">
        <v>411</v>
      </c>
      <c r="B118" s="111"/>
      <c r="C118" s="647" t="s">
        <v>496</v>
      </c>
      <c r="D118" s="647"/>
      <c r="E118" s="647"/>
      <c r="F118" s="647"/>
      <c r="G118" s="647"/>
      <c r="H118" s="114">
        <f>ACTUACIÓN!DG87</f>
        <v>0</v>
      </c>
      <c r="I118" s="114">
        <f>ACTUACIÓN!DH87</f>
        <v>0</v>
      </c>
      <c r="J118" s="114">
        <f>ACTUACIÓN!DI87</f>
        <v>0</v>
      </c>
      <c r="K118" s="114">
        <f>ACTUACIÓN!DJ87</f>
        <v>0</v>
      </c>
      <c r="L118" s="114">
        <f>ACTUACIÓN!DK87</f>
        <v>0</v>
      </c>
      <c r="M118" s="114">
        <f>ACTUACIÓN!DL87</f>
        <v>0</v>
      </c>
      <c r="N118" s="114">
        <f>ACTUACIÓN!DM87</f>
        <v>0</v>
      </c>
      <c r="O118" s="114">
        <f>ACTUACIÓN!DN87</f>
        <v>0</v>
      </c>
      <c r="P118" s="114">
        <f>ACTUACIÓN!DO87</f>
        <v>0</v>
      </c>
      <c r="Q118" s="114">
        <f>ACTUACIÓN!DP87</f>
        <v>0</v>
      </c>
      <c r="R118" s="114">
        <f>ACTUACIÓN!DQ87</f>
        <v>0</v>
      </c>
      <c r="S118" s="114">
        <f>ACTUACIÓN!DR87</f>
        <v>0</v>
      </c>
      <c r="T118" s="114">
        <f>ACTUACIÓN!DS87</f>
        <v>0</v>
      </c>
      <c r="U118" s="114">
        <f>ACTUACIÓN!DT87</f>
        <v>0</v>
      </c>
      <c r="V118" s="114">
        <f>ACTUACIÓN!DU87</f>
        <v>0</v>
      </c>
      <c r="W118" s="114">
        <f>ACTUACIÓN!DV87</f>
        <v>0</v>
      </c>
      <c r="X118" s="114">
        <f>ACTUACIÓN!DW87</f>
        <v>0</v>
      </c>
      <c r="Y118" s="114">
        <f>ACTUACIÓN!DX87</f>
        <v>0</v>
      </c>
      <c r="Z118" s="114">
        <f>ACTUACIÓN!DY87</f>
        <v>0</v>
      </c>
      <c r="AA118" s="114">
        <f>ACTUACIÓN!DZ87</f>
        <v>0</v>
      </c>
      <c r="AB118" s="114">
        <f>ACTUACIÓN!EA87</f>
        <v>0</v>
      </c>
      <c r="AC118" s="114">
        <f>ACTUACIÓN!EB87</f>
        <v>0</v>
      </c>
      <c r="AD118" s="114">
        <f>ACTUACIÓN!EC87</f>
        <v>0</v>
      </c>
      <c r="AE118" s="114">
        <f>ACTUACIÓN!ED87</f>
        <v>0</v>
      </c>
      <c r="AF118" s="115"/>
      <c r="AG118" s="111"/>
      <c r="AH118" s="111"/>
      <c r="AI118" s="1"/>
      <c r="AJ118" s="1" t="s">
        <v>603</v>
      </c>
      <c r="AK118" s="1"/>
      <c r="AL118" s="44"/>
      <c r="AM118" s="44"/>
      <c r="AN118" s="44">
        <f>AN117*AN116</f>
        <v>0</v>
      </c>
      <c r="AO118" s="44">
        <f>AO117*AO116</f>
        <v>0</v>
      </c>
      <c r="AP118" s="44"/>
      <c r="AQ118" s="44"/>
      <c r="AR118" s="44"/>
      <c r="AS118" s="44">
        <f>AS117*AS116</f>
        <v>0</v>
      </c>
      <c r="AT118" s="44">
        <f>AT117*AT116</f>
        <v>0</v>
      </c>
      <c r="AU118" s="44"/>
      <c r="AV118" s="44"/>
      <c r="AW118" s="44"/>
      <c r="AX118" s="44">
        <f>AX117*AX116</f>
        <v>0</v>
      </c>
      <c r="AY118" s="44">
        <f>AY117*AY116</f>
        <v>0</v>
      </c>
      <c r="AZ118" s="44"/>
      <c r="BA118" s="44"/>
      <c r="BB118" s="44"/>
      <c r="BC118" s="44">
        <f>BC117*BC116</f>
        <v>0</v>
      </c>
      <c r="BD118" s="44">
        <f>BD117*BD116</f>
        <v>0</v>
      </c>
      <c r="BE118" s="44"/>
      <c r="BF118" s="44"/>
      <c r="BG118" s="44"/>
      <c r="BH118" s="44">
        <f>BH117*BH116</f>
        <v>0</v>
      </c>
      <c r="BI118" s="44">
        <f>BI117*BI116</f>
        <v>0</v>
      </c>
      <c r="BJ118" s="44"/>
      <c r="BK118" s="44"/>
      <c r="BL118" s="43"/>
      <c r="BM118" s="44">
        <f>BM117*BM116</f>
        <v>0</v>
      </c>
      <c r="BN118" s="44">
        <f>BN117*BN116</f>
        <v>0</v>
      </c>
      <c r="BO118" s="43"/>
      <c r="BP118" s="44"/>
      <c r="BQ118" s="44"/>
      <c r="BR118" s="44">
        <f>BR117*BR116</f>
        <v>0</v>
      </c>
      <c r="BS118" s="44">
        <f>BS117*BS116</f>
        <v>0</v>
      </c>
      <c r="BT118" s="44"/>
      <c r="BU118" s="44"/>
      <c r="BV118" s="44"/>
      <c r="BW118" s="44">
        <f>BW117*BW116</f>
        <v>0</v>
      </c>
      <c r="BX118" s="44">
        <f>BX117*BX116</f>
        <v>0</v>
      </c>
      <c r="BY118" s="44"/>
      <c r="BZ118" s="44"/>
      <c r="CA118" s="44"/>
      <c r="CB118" s="44">
        <f>CB117*CB116</f>
        <v>0</v>
      </c>
      <c r="CC118" s="44">
        <f>CC117*CC116</f>
        <v>0</v>
      </c>
      <c r="CD118" s="44"/>
      <c r="CE118" s="44"/>
      <c r="CF118" s="44"/>
      <c r="CG118" s="44">
        <f>CG117*CG116</f>
        <v>0</v>
      </c>
      <c r="CH118" s="44">
        <f>CH117*CH116</f>
        <v>0</v>
      </c>
      <c r="CI118" s="44"/>
      <c r="CJ118" s="44"/>
      <c r="CK118" s="44"/>
      <c r="CL118" s="44">
        <f>CL117*CL116</f>
        <v>0</v>
      </c>
      <c r="CM118" s="44">
        <f>CM117*CM116</f>
        <v>0</v>
      </c>
      <c r="CN118" s="44"/>
      <c r="CO118" s="44"/>
      <c r="CP118" s="44"/>
      <c r="CQ118" s="44">
        <f>CQ117*CQ116</f>
        <v>0</v>
      </c>
      <c r="CR118" s="44">
        <f>CR117*CR116</f>
        <v>0</v>
      </c>
      <c r="CS118" s="44"/>
      <c r="CT118" s="637">
        <f>SUM(AN118:CR118)</f>
        <v>0</v>
      </c>
      <c r="CU118" s="638"/>
      <c r="CV118" s="638"/>
      <c r="CW118" s="637"/>
      <c r="CX118" s="638"/>
      <c r="CY118" s="638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FZ118" s="92"/>
      <c r="GA118" s="92"/>
      <c r="GB118" s="92"/>
      <c r="GC118" s="92"/>
      <c r="GD118" s="92"/>
      <c r="GE118" s="92"/>
      <c r="GF118" s="92"/>
    </row>
    <row r="119" spans="1:188" s="2" customFormat="1" ht="15" customHeight="1" x14ac:dyDescent="0.25">
      <c r="A119" s="649"/>
      <c r="B119" s="117">
        <f>CONSUMO!BE22</f>
        <v>23</v>
      </c>
      <c r="C119" s="647" t="s">
        <v>500</v>
      </c>
      <c r="D119" s="647"/>
      <c r="E119" s="647"/>
      <c r="F119" s="648" t="s">
        <v>501</v>
      </c>
      <c r="G119" s="648"/>
      <c r="H119" s="114">
        <f>CONSUMO!BH22</f>
        <v>0</v>
      </c>
      <c r="I119" s="114">
        <f>CONSUMO!BI22</f>
        <v>0</v>
      </c>
      <c r="J119" s="114">
        <f>CONSUMO!BJ22</f>
        <v>0</v>
      </c>
      <c r="K119" s="114">
        <f>CONSUMO!BK22</f>
        <v>0</v>
      </c>
      <c r="L119" s="114">
        <f>CONSUMO!BL22</f>
        <v>0</v>
      </c>
      <c r="M119" s="114">
        <f>CONSUMO!BM22</f>
        <v>0</v>
      </c>
      <c r="N119" s="114">
        <f>CONSUMO!BN22</f>
        <v>0</v>
      </c>
      <c r="O119" s="114">
        <f>CONSUMO!BO22</f>
        <v>0</v>
      </c>
      <c r="P119" s="114">
        <f>CONSUMO!BP22</f>
        <v>0</v>
      </c>
      <c r="Q119" s="114">
        <f>CONSUMO!BQ22</f>
        <v>0</v>
      </c>
      <c r="R119" s="114">
        <f>CONSUMO!BR22</f>
        <v>0</v>
      </c>
      <c r="S119" s="114">
        <f>CONSUMO!BS22</f>
        <v>0</v>
      </c>
      <c r="T119" s="114">
        <f>CONSUMO!BT22</f>
        <v>0</v>
      </c>
      <c r="U119" s="114">
        <f>CONSUMO!BU22</f>
        <v>0</v>
      </c>
      <c r="V119" s="114">
        <f>CONSUMO!BV22</f>
        <v>0</v>
      </c>
      <c r="W119" s="114">
        <f>CONSUMO!BW22</f>
        <v>0</v>
      </c>
      <c r="X119" s="114">
        <f>CONSUMO!BX22</f>
        <v>0</v>
      </c>
      <c r="Y119" s="114">
        <f>CONSUMO!BY22</f>
        <v>0</v>
      </c>
      <c r="Z119" s="114">
        <f>CONSUMO!BZ22</f>
        <v>0</v>
      </c>
      <c r="AA119" s="114">
        <f>CONSUMO!CA22</f>
        <v>0</v>
      </c>
      <c r="AB119" s="114">
        <f>CONSUMO!CB22</f>
        <v>0</v>
      </c>
      <c r="AC119" s="114">
        <f>CONSUMO!CC22</f>
        <v>0</v>
      </c>
      <c r="AD119" s="114">
        <f>CONSUMO!CD22</f>
        <v>0</v>
      </c>
      <c r="AE119" s="114">
        <f>CONSUMO!CE22</f>
        <v>0</v>
      </c>
      <c r="AF119" s="115"/>
      <c r="AG119" s="111"/>
      <c r="AH119" s="111"/>
      <c r="AI119" s="1"/>
      <c r="AJ119" s="1" t="s">
        <v>591</v>
      </c>
      <c r="AK119" s="1"/>
      <c r="AL119" s="44"/>
      <c r="AM119" s="44"/>
      <c r="AN119" s="114">
        <f>SUM(AM128:AM151)</f>
        <v>0</v>
      </c>
      <c r="AO119" s="114">
        <f>SUM(AN128:AN152)</f>
        <v>0</v>
      </c>
      <c r="AP119" s="44"/>
      <c r="AQ119" s="44"/>
      <c r="AR119" s="44"/>
      <c r="AS119" s="114">
        <f>SUM(AR128:AR151)</f>
        <v>0</v>
      </c>
      <c r="AT119" s="114">
        <f>SUM(AS128:AS152)</f>
        <v>0</v>
      </c>
      <c r="AU119" s="44"/>
      <c r="AV119" s="44"/>
      <c r="AW119" s="44"/>
      <c r="AX119" s="114">
        <f>SUM(AW128:AW151)</f>
        <v>0</v>
      </c>
      <c r="AY119" s="114">
        <f>SUM(AX128:AX152)</f>
        <v>0</v>
      </c>
      <c r="AZ119" s="44"/>
      <c r="BA119" s="44"/>
      <c r="BB119" s="44"/>
      <c r="BC119" s="114">
        <f>SUM(BB128:BB151)</f>
        <v>0</v>
      </c>
      <c r="BD119" s="114">
        <f>SUM(BC128:BC152)</f>
        <v>0</v>
      </c>
      <c r="BE119" s="44"/>
      <c r="BF119" s="44"/>
      <c r="BG119" s="44"/>
      <c r="BH119" s="114">
        <f>SUM(BG128:BG151)</f>
        <v>0</v>
      </c>
      <c r="BI119" s="114">
        <f>SUM(BH128:BH152)</f>
        <v>0</v>
      </c>
      <c r="BJ119" s="44"/>
      <c r="BK119" s="44"/>
      <c r="BL119" s="44"/>
      <c r="BM119" s="114">
        <f>SUM(BL128:BL151)</f>
        <v>0</v>
      </c>
      <c r="BN119" s="114">
        <f>SUM(BM128:BM152)</f>
        <v>0</v>
      </c>
      <c r="BO119" s="43"/>
      <c r="BP119" s="43"/>
      <c r="BQ119" s="44"/>
      <c r="BR119" s="114">
        <f>SUM(BQ128:BQ151)</f>
        <v>0</v>
      </c>
      <c r="BS119" s="114">
        <f>SUM(BR128:BR152)</f>
        <v>0</v>
      </c>
      <c r="BT119" s="44"/>
      <c r="BU119" s="44"/>
      <c r="BV119" s="44"/>
      <c r="BW119" s="114">
        <f>SUM(BV128:BV151)</f>
        <v>0</v>
      </c>
      <c r="BX119" s="114">
        <f>SUM(BW128:BW152)</f>
        <v>0</v>
      </c>
      <c r="BY119" s="1"/>
      <c r="BZ119" s="1"/>
      <c r="CA119" s="1"/>
      <c r="CB119" s="114">
        <f>SUM(CA128:CA151)</f>
        <v>0</v>
      </c>
      <c r="CC119" s="114">
        <f>SUM(CB128:CB152)</f>
        <v>0</v>
      </c>
      <c r="CD119" s="1"/>
      <c r="CE119" s="1"/>
      <c r="CF119" s="1"/>
      <c r="CG119" s="114">
        <f>SUM(CF128:CF151)</f>
        <v>0</v>
      </c>
      <c r="CH119" s="114">
        <f>SUM(CG128:CG152)</f>
        <v>0</v>
      </c>
      <c r="CI119" s="1"/>
      <c r="CJ119" s="1"/>
      <c r="CK119" s="1"/>
      <c r="CL119" s="114">
        <f>SUM(CK128:CK151)</f>
        <v>0</v>
      </c>
      <c r="CM119" s="114">
        <f>SUM(CL128:CL152)</f>
        <v>0</v>
      </c>
      <c r="CN119" s="1"/>
      <c r="CO119" s="1"/>
      <c r="CP119" s="1"/>
      <c r="CQ119" s="114">
        <f>SUM(CP128:CP151)</f>
        <v>0</v>
      </c>
      <c r="CR119" s="114">
        <f>SUM(CQ128:CQ152)</f>
        <v>0</v>
      </c>
      <c r="CS119" s="44"/>
      <c r="CT119" s="637"/>
      <c r="CU119" s="638"/>
      <c r="CV119" s="638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FZ119" s="92"/>
      <c r="GA119" s="92"/>
      <c r="GB119" s="92"/>
      <c r="GC119" s="92"/>
      <c r="GD119" s="92"/>
      <c r="GE119" s="92"/>
      <c r="GF119" s="92"/>
    </row>
    <row r="120" spans="1:188" s="2" customFormat="1" ht="15" customHeight="1" x14ac:dyDescent="0.25">
      <c r="A120" s="649"/>
      <c r="B120" s="117">
        <f>CONSUMO!BE23</f>
        <v>8</v>
      </c>
      <c r="C120" s="647" t="s">
        <v>499</v>
      </c>
      <c r="D120" s="647"/>
      <c r="E120" s="647"/>
      <c r="F120" s="648"/>
      <c r="G120" s="648"/>
      <c r="H120" s="114">
        <f>CONSUMO!BH23</f>
        <v>0</v>
      </c>
      <c r="I120" s="114">
        <f>CONSUMO!BI23</f>
        <v>0</v>
      </c>
      <c r="J120" s="114">
        <f>CONSUMO!BJ23</f>
        <v>0</v>
      </c>
      <c r="K120" s="114">
        <f>CONSUMO!BK23</f>
        <v>0</v>
      </c>
      <c r="L120" s="114">
        <f>CONSUMO!BL23</f>
        <v>0</v>
      </c>
      <c r="M120" s="114">
        <f>CONSUMO!BM23</f>
        <v>0</v>
      </c>
      <c r="N120" s="114">
        <f>CONSUMO!BN23</f>
        <v>0</v>
      </c>
      <c r="O120" s="114">
        <f>CONSUMO!BO23</f>
        <v>0</v>
      </c>
      <c r="P120" s="114">
        <f>CONSUMO!BP23</f>
        <v>0</v>
      </c>
      <c r="Q120" s="114">
        <f>CONSUMO!BQ23</f>
        <v>0</v>
      </c>
      <c r="R120" s="114">
        <f>CONSUMO!BR23</f>
        <v>0</v>
      </c>
      <c r="S120" s="114">
        <f>CONSUMO!BS23</f>
        <v>0</v>
      </c>
      <c r="T120" s="114">
        <f>CONSUMO!BT23</f>
        <v>0</v>
      </c>
      <c r="U120" s="114">
        <f>CONSUMO!BU23</f>
        <v>0</v>
      </c>
      <c r="V120" s="114">
        <f>CONSUMO!BV23</f>
        <v>0</v>
      </c>
      <c r="W120" s="114">
        <f>CONSUMO!BW23</f>
        <v>0</v>
      </c>
      <c r="X120" s="114">
        <f>CONSUMO!BX23</f>
        <v>0</v>
      </c>
      <c r="Y120" s="114">
        <f>CONSUMO!BY23</f>
        <v>0</v>
      </c>
      <c r="Z120" s="114">
        <f>CONSUMO!BZ23</f>
        <v>0</v>
      </c>
      <c r="AA120" s="114">
        <f>CONSUMO!CA23</f>
        <v>0</v>
      </c>
      <c r="AB120" s="114">
        <f>CONSUMO!CB23</f>
        <v>0</v>
      </c>
      <c r="AC120" s="114">
        <f>CONSUMO!CC23</f>
        <v>0</v>
      </c>
      <c r="AD120" s="114">
        <f>CONSUMO!CD23</f>
        <v>0</v>
      </c>
      <c r="AE120" s="114">
        <f>CONSUMO!CE23</f>
        <v>0</v>
      </c>
      <c r="AF120" s="115"/>
      <c r="AG120" s="111"/>
      <c r="AH120" s="111"/>
      <c r="AI120" s="1"/>
      <c r="AJ120" s="1" t="s">
        <v>600</v>
      </c>
      <c r="AK120" s="1"/>
      <c r="AL120" s="44"/>
      <c r="AM120" s="44"/>
      <c r="AN120" s="114">
        <f>AM116-AN119</f>
        <v>0</v>
      </c>
      <c r="AO120" s="114">
        <f>AM116-AO119</f>
        <v>0</v>
      </c>
      <c r="AP120" s="44"/>
      <c r="AQ120" s="44"/>
      <c r="AR120" s="44"/>
      <c r="AS120" s="114">
        <f>AR116-AS119</f>
        <v>0</v>
      </c>
      <c r="AT120" s="114">
        <f>AR116-AT119</f>
        <v>0</v>
      </c>
      <c r="AU120" s="44"/>
      <c r="AV120" s="44"/>
      <c r="AW120" s="44"/>
      <c r="AX120" s="114">
        <f>AW116-AX119</f>
        <v>0</v>
      </c>
      <c r="AY120" s="114">
        <f>AW116-AY119</f>
        <v>0</v>
      </c>
      <c r="AZ120" s="44"/>
      <c r="BA120" s="44"/>
      <c r="BB120" s="44"/>
      <c r="BC120" s="114">
        <f>BB116-BC119</f>
        <v>0</v>
      </c>
      <c r="BD120" s="114">
        <f>BB116-BD119</f>
        <v>0</v>
      </c>
      <c r="BE120" s="44"/>
      <c r="BF120" s="44"/>
      <c r="BG120" s="44"/>
      <c r="BH120" s="114">
        <f>BG116-BH119</f>
        <v>0</v>
      </c>
      <c r="BI120" s="114">
        <f>BG116-BI119</f>
        <v>0</v>
      </c>
      <c r="BJ120" s="44"/>
      <c r="BK120" s="44"/>
      <c r="BL120" s="44"/>
      <c r="BM120" s="114">
        <f>BL116-BM119</f>
        <v>0</v>
      </c>
      <c r="BN120" s="114">
        <f>BL116-BN119</f>
        <v>0</v>
      </c>
      <c r="BO120" s="43"/>
      <c r="BP120" s="43"/>
      <c r="BQ120" s="44"/>
      <c r="BR120" s="114">
        <f>BQ116-BR119</f>
        <v>0</v>
      </c>
      <c r="BS120" s="114">
        <f>BQ116-BS119</f>
        <v>0</v>
      </c>
      <c r="BT120" s="44"/>
      <c r="BU120" s="44"/>
      <c r="BV120" s="44"/>
      <c r="BW120" s="114">
        <f>BV116-BW119</f>
        <v>0</v>
      </c>
      <c r="BX120" s="114">
        <f>BV116-BX119</f>
        <v>0</v>
      </c>
      <c r="BY120" s="1"/>
      <c r="BZ120" s="1"/>
      <c r="CA120" s="1"/>
      <c r="CB120" s="114">
        <f>CA116-CB119</f>
        <v>0</v>
      </c>
      <c r="CC120" s="114">
        <f>CA116-CC119</f>
        <v>0</v>
      </c>
      <c r="CD120" s="1"/>
      <c r="CE120" s="1"/>
      <c r="CF120" s="1"/>
      <c r="CG120" s="114">
        <f>CF116-CG119</f>
        <v>0</v>
      </c>
      <c r="CH120" s="114">
        <f>CF116-CH119</f>
        <v>0</v>
      </c>
      <c r="CI120" s="1"/>
      <c r="CJ120" s="1"/>
      <c r="CK120" s="1"/>
      <c r="CL120" s="114">
        <f>CK116-CL119</f>
        <v>0</v>
      </c>
      <c r="CM120" s="114">
        <f>CK116-CM119</f>
        <v>0</v>
      </c>
      <c r="CN120" s="1"/>
      <c r="CO120" s="1"/>
      <c r="CP120" s="1"/>
      <c r="CQ120" s="114">
        <f>CP116-CQ119</f>
        <v>0</v>
      </c>
      <c r="CR120" s="114">
        <f>CP116-CR119</f>
        <v>0</v>
      </c>
      <c r="CS120" s="44"/>
      <c r="CT120" s="639" t="s">
        <v>700</v>
      </c>
      <c r="CU120" s="639"/>
      <c r="CV120" s="639"/>
      <c r="CW120" s="483" t="s">
        <v>703</v>
      </c>
      <c r="CX120" s="483"/>
      <c r="CY120" s="483"/>
      <c r="CZ120" s="1"/>
      <c r="DA120" s="1"/>
      <c r="DB120" s="637"/>
      <c r="DC120" s="638"/>
      <c r="DD120" s="638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FZ120" s="92"/>
      <c r="GA120" s="92"/>
      <c r="GB120" s="92"/>
      <c r="GC120" s="92"/>
      <c r="GD120" s="92"/>
      <c r="GE120" s="92"/>
      <c r="GF120" s="92"/>
    </row>
    <row r="121" spans="1:188" s="2" customFormat="1" ht="15" customHeight="1" x14ac:dyDescent="0.25">
      <c r="A121" s="649" t="s">
        <v>409</v>
      </c>
      <c r="B121" s="111"/>
      <c r="C121" s="647" t="s">
        <v>496</v>
      </c>
      <c r="D121" s="647"/>
      <c r="E121" s="647"/>
      <c r="F121" s="647"/>
      <c r="G121" s="647"/>
      <c r="H121" s="114">
        <f>ACTUACIÓN!DG88</f>
        <v>0</v>
      </c>
      <c r="I121" s="114">
        <f>ACTUACIÓN!DH88</f>
        <v>0</v>
      </c>
      <c r="J121" s="114">
        <f>ACTUACIÓN!DI88</f>
        <v>0</v>
      </c>
      <c r="K121" s="114">
        <f>ACTUACIÓN!DJ88</f>
        <v>0</v>
      </c>
      <c r="L121" s="114">
        <f>ACTUACIÓN!DK88</f>
        <v>0</v>
      </c>
      <c r="M121" s="114">
        <f>ACTUACIÓN!DL88</f>
        <v>0</v>
      </c>
      <c r="N121" s="114">
        <f>ACTUACIÓN!DM88</f>
        <v>0</v>
      </c>
      <c r="O121" s="114">
        <f>ACTUACIÓN!DN88</f>
        <v>0</v>
      </c>
      <c r="P121" s="114">
        <f>ACTUACIÓN!DO88</f>
        <v>0</v>
      </c>
      <c r="Q121" s="114">
        <f>ACTUACIÓN!DP88</f>
        <v>0</v>
      </c>
      <c r="R121" s="114">
        <f>ACTUACIÓN!DQ88</f>
        <v>0</v>
      </c>
      <c r="S121" s="114">
        <f>ACTUACIÓN!DR88</f>
        <v>0</v>
      </c>
      <c r="T121" s="114">
        <f>ACTUACIÓN!DS88</f>
        <v>0</v>
      </c>
      <c r="U121" s="114">
        <f>ACTUACIÓN!DT88</f>
        <v>0</v>
      </c>
      <c r="V121" s="114">
        <f>ACTUACIÓN!DU88</f>
        <v>0</v>
      </c>
      <c r="W121" s="114">
        <f>ACTUACIÓN!DV88</f>
        <v>0</v>
      </c>
      <c r="X121" s="114">
        <f>ACTUACIÓN!DW88</f>
        <v>0</v>
      </c>
      <c r="Y121" s="114">
        <f>ACTUACIÓN!DX88</f>
        <v>0</v>
      </c>
      <c r="Z121" s="114">
        <f>ACTUACIÓN!DY88</f>
        <v>0</v>
      </c>
      <c r="AA121" s="114">
        <f>ACTUACIÓN!DZ88</f>
        <v>0</v>
      </c>
      <c r="AB121" s="114">
        <f>ACTUACIÓN!EA88</f>
        <v>0</v>
      </c>
      <c r="AC121" s="114">
        <f>ACTUACIÓN!EB88</f>
        <v>0</v>
      </c>
      <c r="AD121" s="114">
        <f>ACTUACIÓN!EC88</f>
        <v>0</v>
      </c>
      <c r="AE121" s="114">
        <f>ACTUACIÓN!ED88</f>
        <v>0</v>
      </c>
      <c r="AF121" s="115"/>
      <c r="AG121" s="111"/>
      <c r="AH121" s="111"/>
      <c r="AI121" s="1"/>
      <c r="AJ121" s="1" t="s">
        <v>601</v>
      </c>
      <c r="AK121" s="1"/>
      <c r="AL121" s="44"/>
      <c r="AM121" s="44"/>
      <c r="AN121" s="114">
        <f>AN120*AN117</f>
        <v>0</v>
      </c>
      <c r="AO121" s="114">
        <f>AO120*AO117</f>
        <v>0</v>
      </c>
      <c r="AP121" s="44"/>
      <c r="AQ121" s="44"/>
      <c r="AR121" s="44"/>
      <c r="AS121" s="114">
        <f>AS120*AS117</f>
        <v>0</v>
      </c>
      <c r="AT121" s="114">
        <f>AT120*AT117</f>
        <v>0</v>
      </c>
      <c r="AU121" s="44"/>
      <c r="AV121" s="44"/>
      <c r="AW121" s="44"/>
      <c r="AX121" s="114">
        <f>AX120*AX117</f>
        <v>0</v>
      </c>
      <c r="AY121" s="114">
        <f>AY120*AY117</f>
        <v>0</v>
      </c>
      <c r="AZ121" s="44"/>
      <c r="BA121" s="44"/>
      <c r="BB121" s="44"/>
      <c r="BC121" s="114">
        <f>BC120*BC117</f>
        <v>0</v>
      </c>
      <c r="BD121" s="114">
        <f>BD120*BD117</f>
        <v>0</v>
      </c>
      <c r="BE121" s="44"/>
      <c r="BF121" s="44"/>
      <c r="BG121" s="44"/>
      <c r="BH121" s="114">
        <f>BH120*BH117</f>
        <v>0</v>
      </c>
      <c r="BI121" s="114">
        <f>BI120*BI117</f>
        <v>0</v>
      </c>
      <c r="BJ121" s="44"/>
      <c r="BK121" s="44"/>
      <c r="BL121" s="44"/>
      <c r="BM121" s="114">
        <f>BM120*BM117</f>
        <v>0</v>
      </c>
      <c r="BN121" s="114">
        <f>BN120*BN117</f>
        <v>0</v>
      </c>
      <c r="BO121" s="43"/>
      <c r="BP121" s="43"/>
      <c r="BQ121" s="44"/>
      <c r="BR121" s="114">
        <f>BR120*BR117</f>
        <v>0</v>
      </c>
      <c r="BS121" s="114">
        <f>BS120*BS117</f>
        <v>0</v>
      </c>
      <c r="BT121" s="44"/>
      <c r="BU121" s="44"/>
      <c r="BV121" s="44"/>
      <c r="BW121" s="114">
        <f>BW120*BW117</f>
        <v>0</v>
      </c>
      <c r="BX121" s="114">
        <f>BX120*BX117</f>
        <v>0</v>
      </c>
      <c r="BY121" s="1"/>
      <c r="BZ121" s="1"/>
      <c r="CA121" s="1"/>
      <c r="CB121" s="114">
        <f>CB120*CB117</f>
        <v>0</v>
      </c>
      <c r="CC121" s="114">
        <f>CC120*CC117</f>
        <v>0</v>
      </c>
      <c r="CD121" s="1"/>
      <c r="CE121" s="1"/>
      <c r="CF121" s="1"/>
      <c r="CG121" s="114">
        <f>CG120*CG117</f>
        <v>0</v>
      </c>
      <c r="CH121" s="114">
        <f>CH120*CH117</f>
        <v>0</v>
      </c>
      <c r="CI121" s="1"/>
      <c r="CJ121" s="1"/>
      <c r="CK121" s="1"/>
      <c r="CL121" s="114">
        <f>CL120*CL117</f>
        <v>0</v>
      </c>
      <c r="CM121" s="114">
        <f>CM120*CM117</f>
        <v>0</v>
      </c>
      <c r="CN121" s="1"/>
      <c r="CO121" s="1"/>
      <c r="CP121" s="1"/>
      <c r="CQ121" s="114">
        <f>CQ120*CQ117</f>
        <v>0</v>
      </c>
      <c r="CR121" s="114">
        <f>CR120*CR117</f>
        <v>0</v>
      </c>
      <c r="CS121" s="44"/>
      <c r="CT121" s="637">
        <f>SUM(AN121:CR121)</f>
        <v>0</v>
      </c>
      <c r="CU121" s="638"/>
      <c r="CV121" s="638"/>
      <c r="CW121" s="637">
        <f>ACTUACIÓN!CZ33</f>
        <v>0</v>
      </c>
      <c r="CX121" s="638"/>
      <c r="CY121" s="638"/>
      <c r="CZ121" s="1"/>
      <c r="DA121" s="1"/>
      <c r="DB121" s="637"/>
      <c r="DC121" s="638"/>
      <c r="DD121" s="638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FZ121" s="92"/>
      <c r="GA121" s="92"/>
      <c r="GB121" s="92"/>
      <c r="GC121" s="92"/>
      <c r="GD121" s="92"/>
      <c r="GE121" s="92"/>
      <c r="GF121" s="92"/>
    </row>
    <row r="122" spans="1:188" s="2" customFormat="1" ht="15" customHeight="1" x14ac:dyDescent="0.25">
      <c r="A122" s="649"/>
      <c r="B122" s="117">
        <f>CONSUMO!BE24</f>
        <v>20</v>
      </c>
      <c r="C122" s="647" t="s">
        <v>500</v>
      </c>
      <c r="D122" s="647"/>
      <c r="E122" s="647"/>
      <c r="F122" s="648" t="s">
        <v>501</v>
      </c>
      <c r="G122" s="648"/>
      <c r="H122" s="114">
        <f>CONSUMO!BH24</f>
        <v>0</v>
      </c>
      <c r="I122" s="114">
        <f>CONSUMO!BI24</f>
        <v>0</v>
      </c>
      <c r="J122" s="114">
        <f>CONSUMO!BJ24</f>
        <v>0</v>
      </c>
      <c r="K122" s="114">
        <f>CONSUMO!BK24</f>
        <v>0</v>
      </c>
      <c r="L122" s="114">
        <f>CONSUMO!BL24</f>
        <v>0</v>
      </c>
      <c r="M122" s="114">
        <f>CONSUMO!BM24</f>
        <v>0</v>
      </c>
      <c r="N122" s="114">
        <f>CONSUMO!BN24</f>
        <v>0</v>
      </c>
      <c r="O122" s="114">
        <f>CONSUMO!BO24</f>
        <v>0</v>
      </c>
      <c r="P122" s="114">
        <f>CONSUMO!BP24</f>
        <v>0</v>
      </c>
      <c r="Q122" s="114">
        <f>CONSUMO!BQ24</f>
        <v>0</v>
      </c>
      <c r="R122" s="114">
        <f>CONSUMO!BR24</f>
        <v>0</v>
      </c>
      <c r="S122" s="114">
        <f>CONSUMO!BS24</f>
        <v>0</v>
      </c>
      <c r="T122" s="114">
        <f>CONSUMO!BT24</f>
        <v>0</v>
      </c>
      <c r="U122" s="114">
        <f>CONSUMO!BU24</f>
        <v>0</v>
      </c>
      <c r="V122" s="114">
        <f>CONSUMO!BV24</f>
        <v>0</v>
      </c>
      <c r="W122" s="114">
        <f>CONSUMO!BW24</f>
        <v>0</v>
      </c>
      <c r="X122" s="114">
        <f>CONSUMO!BX24</f>
        <v>0</v>
      </c>
      <c r="Y122" s="114">
        <f>CONSUMO!BY24</f>
        <v>0</v>
      </c>
      <c r="Z122" s="114">
        <f>CONSUMO!BZ24</f>
        <v>0</v>
      </c>
      <c r="AA122" s="114">
        <f>CONSUMO!CA24</f>
        <v>0</v>
      </c>
      <c r="AB122" s="114">
        <f>CONSUMO!CB24</f>
        <v>0</v>
      </c>
      <c r="AC122" s="114">
        <f>CONSUMO!CC24</f>
        <v>0</v>
      </c>
      <c r="AD122" s="114">
        <f>CONSUMO!CD24</f>
        <v>0</v>
      </c>
      <c r="AE122" s="114">
        <f>CONSUMO!CE24</f>
        <v>0</v>
      </c>
      <c r="AF122" s="115"/>
      <c r="AG122" s="111"/>
      <c r="AH122" s="111"/>
      <c r="AI122" s="1"/>
      <c r="AJ122" s="1" t="s">
        <v>602</v>
      </c>
      <c r="AK122" s="1"/>
      <c r="AL122" s="44"/>
      <c r="AM122" s="44"/>
      <c r="AN122" s="114">
        <f>AN118-AN121</f>
        <v>0</v>
      </c>
      <c r="AO122" s="114">
        <f>AO118-AO121</f>
        <v>0</v>
      </c>
      <c r="AP122" s="44"/>
      <c r="AQ122" s="44"/>
      <c r="AR122" s="44"/>
      <c r="AS122" s="114">
        <f>AS118-AS121</f>
        <v>0</v>
      </c>
      <c r="AT122" s="114">
        <f>AT118-AT121</f>
        <v>0</v>
      </c>
      <c r="AU122" s="44"/>
      <c r="AV122" s="44"/>
      <c r="AW122" s="44"/>
      <c r="AX122" s="114">
        <f>AX118-AX121</f>
        <v>0</v>
      </c>
      <c r="AY122" s="114">
        <f>AY118-AY121</f>
        <v>0</v>
      </c>
      <c r="AZ122" s="44"/>
      <c r="BA122" s="44"/>
      <c r="BB122" s="44"/>
      <c r="BC122" s="114">
        <f>BC118-BC121</f>
        <v>0</v>
      </c>
      <c r="BD122" s="114">
        <f>BD118-BD121</f>
        <v>0</v>
      </c>
      <c r="BE122" s="44"/>
      <c r="BF122" s="44"/>
      <c r="BG122" s="44"/>
      <c r="BH122" s="114">
        <f>BH118-BH121</f>
        <v>0</v>
      </c>
      <c r="BI122" s="114">
        <f>BI118-BI121</f>
        <v>0</v>
      </c>
      <c r="BJ122" s="44"/>
      <c r="BK122" s="44"/>
      <c r="BL122" s="43"/>
      <c r="BM122" s="114">
        <f>BM118-BM121</f>
        <v>0</v>
      </c>
      <c r="BN122" s="114">
        <f>BN118-BN121</f>
        <v>0</v>
      </c>
      <c r="BO122" s="43"/>
      <c r="BP122" s="44"/>
      <c r="BQ122" s="44"/>
      <c r="BR122" s="114">
        <f>BR118-BR121</f>
        <v>0</v>
      </c>
      <c r="BS122" s="114">
        <f>BS118-BS121</f>
        <v>0</v>
      </c>
      <c r="BT122" s="44"/>
      <c r="BU122" s="44"/>
      <c r="BV122" s="44"/>
      <c r="BW122" s="114">
        <f>BW118-BW121</f>
        <v>0</v>
      </c>
      <c r="BX122" s="114">
        <f>BX118-BX121</f>
        <v>0</v>
      </c>
      <c r="BY122" s="44"/>
      <c r="BZ122" s="44"/>
      <c r="CA122" s="44"/>
      <c r="CB122" s="114">
        <f>CB118-CB121</f>
        <v>0</v>
      </c>
      <c r="CC122" s="114">
        <f>CC118-CC121</f>
        <v>0</v>
      </c>
      <c r="CD122" s="44"/>
      <c r="CE122" s="44"/>
      <c r="CF122" s="44"/>
      <c r="CG122" s="114">
        <f>CG118-CG121</f>
        <v>0</v>
      </c>
      <c r="CH122" s="114">
        <f>CH118-CH121</f>
        <v>0</v>
      </c>
      <c r="CI122" s="44"/>
      <c r="CJ122" s="44"/>
      <c r="CK122" s="44"/>
      <c r="CL122" s="114">
        <f>CL118-CL121</f>
        <v>0</v>
      </c>
      <c r="CM122" s="114">
        <f>CM118-CM121</f>
        <v>0</v>
      </c>
      <c r="CN122" s="44"/>
      <c r="CO122" s="44"/>
      <c r="CP122" s="44"/>
      <c r="CQ122" s="114">
        <f>CQ118-CQ121</f>
        <v>0</v>
      </c>
      <c r="CR122" s="114">
        <f>CR118-CR121</f>
        <v>0</v>
      </c>
      <c r="CS122" s="44"/>
      <c r="CT122" s="637">
        <f>IF(CT118&gt;(CT121+CW121),CT118,CT121+CW121)</f>
        <v>0</v>
      </c>
      <c r="CU122" s="637"/>
      <c r="CV122" s="637"/>
      <c r="CW122" s="637"/>
      <c r="CX122" s="637"/>
      <c r="CY122" s="637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FZ122" s="92"/>
      <c r="GA122" s="92"/>
      <c r="GB122" s="92"/>
      <c r="GC122" s="92"/>
      <c r="GD122" s="92"/>
      <c r="GE122" s="92"/>
      <c r="GF122" s="92"/>
    </row>
    <row r="123" spans="1:188" s="2" customFormat="1" ht="15" customHeight="1" x14ac:dyDescent="0.25">
      <c r="A123" s="649"/>
      <c r="B123" s="117">
        <f>CONSUMO!BE25</f>
        <v>10</v>
      </c>
      <c r="C123" s="647" t="s">
        <v>499</v>
      </c>
      <c r="D123" s="647"/>
      <c r="E123" s="647"/>
      <c r="F123" s="648"/>
      <c r="G123" s="648"/>
      <c r="H123" s="114">
        <f>CONSUMO!BH25</f>
        <v>0</v>
      </c>
      <c r="I123" s="114">
        <f>CONSUMO!BI25</f>
        <v>0</v>
      </c>
      <c r="J123" s="114">
        <f>CONSUMO!BJ25</f>
        <v>0</v>
      </c>
      <c r="K123" s="114">
        <f>CONSUMO!BK25</f>
        <v>0</v>
      </c>
      <c r="L123" s="114">
        <f>CONSUMO!BL25</f>
        <v>0</v>
      </c>
      <c r="M123" s="114">
        <f>CONSUMO!BM25</f>
        <v>0</v>
      </c>
      <c r="N123" s="114">
        <f>CONSUMO!BN25</f>
        <v>0</v>
      </c>
      <c r="O123" s="114">
        <f>CONSUMO!BO25</f>
        <v>0</v>
      </c>
      <c r="P123" s="114">
        <f>CONSUMO!BP25</f>
        <v>0</v>
      </c>
      <c r="Q123" s="114">
        <f>CONSUMO!BQ25</f>
        <v>0</v>
      </c>
      <c r="R123" s="114">
        <f>CONSUMO!BR25</f>
        <v>0</v>
      </c>
      <c r="S123" s="114">
        <f>CONSUMO!BS25</f>
        <v>0</v>
      </c>
      <c r="T123" s="114">
        <f>CONSUMO!BT25</f>
        <v>0</v>
      </c>
      <c r="U123" s="114">
        <f>CONSUMO!BU25</f>
        <v>0</v>
      </c>
      <c r="V123" s="114">
        <f>CONSUMO!BV25</f>
        <v>0</v>
      </c>
      <c r="W123" s="114">
        <f>CONSUMO!BW25</f>
        <v>0</v>
      </c>
      <c r="X123" s="114">
        <f>CONSUMO!BX25</f>
        <v>0</v>
      </c>
      <c r="Y123" s="114">
        <f>CONSUMO!BY25</f>
        <v>0</v>
      </c>
      <c r="Z123" s="114">
        <f>CONSUMO!BZ25</f>
        <v>0</v>
      </c>
      <c r="AA123" s="114">
        <f>CONSUMO!CA25</f>
        <v>0</v>
      </c>
      <c r="AB123" s="114">
        <f>CONSUMO!CB25</f>
        <v>0</v>
      </c>
      <c r="AC123" s="114">
        <f>CONSUMO!CC25</f>
        <v>0</v>
      </c>
      <c r="AD123" s="114">
        <f>CONSUMO!CD25</f>
        <v>0</v>
      </c>
      <c r="AE123" s="114">
        <f>CONSUMO!CE25</f>
        <v>0</v>
      </c>
      <c r="AF123" s="115"/>
      <c r="AG123" s="111"/>
      <c r="AH123" s="111"/>
      <c r="AI123" s="1"/>
      <c r="AJ123" s="1" t="s">
        <v>593</v>
      </c>
      <c r="AK123" s="1"/>
      <c r="AL123" s="44"/>
      <c r="AM123" s="44"/>
      <c r="AN123" s="114">
        <f>SUM(ACUMULACIÓN!C47:F52)</f>
        <v>0</v>
      </c>
      <c r="AO123" s="114">
        <f>AN123</f>
        <v>0</v>
      </c>
      <c r="AP123" s="114"/>
      <c r="AQ123" s="114"/>
      <c r="AR123" s="114"/>
      <c r="AS123" s="114">
        <f>AN123</f>
        <v>0</v>
      </c>
      <c r="AT123" s="114">
        <f>AS123</f>
        <v>0</v>
      </c>
      <c r="AU123" s="114"/>
      <c r="AV123" s="114"/>
      <c r="AW123" s="114"/>
      <c r="AX123" s="114">
        <f>AS123</f>
        <v>0</v>
      </c>
      <c r="AY123" s="114">
        <f>AX123</f>
        <v>0</v>
      </c>
      <c r="AZ123" s="114"/>
      <c r="BA123" s="114"/>
      <c r="BB123" s="114"/>
      <c r="BC123" s="114">
        <f>AX123</f>
        <v>0</v>
      </c>
      <c r="BD123" s="114">
        <f>BC123</f>
        <v>0</v>
      </c>
      <c r="BE123" s="114"/>
      <c r="BF123" s="114"/>
      <c r="BG123" s="114"/>
      <c r="BH123" s="114">
        <f>BC123</f>
        <v>0</v>
      </c>
      <c r="BI123" s="114">
        <f>BH123</f>
        <v>0</v>
      </c>
      <c r="BJ123" s="114"/>
      <c r="BK123" s="114"/>
      <c r="BL123" s="114"/>
      <c r="BM123" s="114">
        <f>BH123</f>
        <v>0</v>
      </c>
      <c r="BN123" s="114">
        <f>BM123</f>
        <v>0</v>
      </c>
      <c r="BO123" s="114"/>
      <c r="BP123" s="114"/>
      <c r="BQ123" s="114"/>
      <c r="BR123" s="114">
        <f>BM123</f>
        <v>0</v>
      </c>
      <c r="BS123" s="114">
        <f>BR123</f>
        <v>0</v>
      </c>
      <c r="BT123" s="114"/>
      <c r="BU123" s="114"/>
      <c r="BV123" s="114"/>
      <c r="BW123" s="114">
        <f>BR123</f>
        <v>0</v>
      </c>
      <c r="BX123" s="114">
        <f>BW123</f>
        <v>0</v>
      </c>
      <c r="BY123" s="114"/>
      <c r="BZ123" s="114"/>
      <c r="CA123" s="114"/>
      <c r="CB123" s="114">
        <f>BW123</f>
        <v>0</v>
      </c>
      <c r="CC123" s="114">
        <f>CB123</f>
        <v>0</v>
      </c>
      <c r="CD123" s="114"/>
      <c r="CE123" s="114"/>
      <c r="CF123" s="114"/>
      <c r="CG123" s="114">
        <f>CB123</f>
        <v>0</v>
      </c>
      <c r="CH123" s="114">
        <f>CG123</f>
        <v>0</v>
      </c>
      <c r="CI123" s="114"/>
      <c r="CJ123" s="114"/>
      <c r="CK123" s="114"/>
      <c r="CL123" s="114">
        <f>CG123</f>
        <v>0</v>
      </c>
      <c r="CM123" s="114">
        <f>CL123</f>
        <v>0</v>
      </c>
      <c r="CN123" s="114"/>
      <c r="CO123" s="114"/>
      <c r="CP123" s="114"/>
      <c r="CQ123" s="114">
        <f>CL123</f>
        <v>0</v>
      </c>
      <c r="CR123" s="114">
        <f>CQ123</f>
        <v>0</v>
      </c>
      <c r="CS123" s="114"/>
      <c r="CT123" s="114"/>
      <c r="CU123" s="114">
        <f>AN123*AN117+AO123*AO117+AS123*AS117+AT123*AT117+AX123*AX117+AY123*AY117+BC123*BC117+BD123*BD117+BH123*BH117+BI123*BI117+BM123*BM117+BN123*BN117+BR123*BR117+BS123*BS117+BW123*BW117+BX123*BX117+CB123*CB117+CC123*CC117+CG123*CG117+CH123*CH117+CL123*CL117+CM123*CM117+CQ123*CQ117+CR123*CR117</f>
        <v>0</v>
      </c>
      <c r="CV123" s="114">
        <f>CU123-CT126</f>
        <v>0</v>
      </c>
      <c r="CW123" s="114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FZ123" s="92"/>
      <c r="GA123" s="92"/>
      <c r="GB123" s="92"/>
      <c r="GC123" s="92"/>
      <c r="GD123" s="92"/>
      <c r="GE123" s="92"/>
      <c r="GF123" s="92"/>
    </row>
    <row r="124" spans="1:188" s="123" customFormat="1" ht="15" customHeight="1" x14ac:dyDescent="0.25">
      <c r="A124" s="649" t="s">
        <v>410</v>
      </c>
      <c r="B124" s="111"/>
      <c r="C124" s="647" t="s">
        <v>496</v>
      </c>
      <c r="D124" s="647"/>
      <c r="E124" s="647"/>
      <c r="F124" s="647"/>
      <c r="G124" s="647"/>
      <c r="H124" s="114">
        <f>ACTUACIÓN!DG89</f>
        <v>0</v>
      </c>
      <c r="I124" s="114">
        <f>ACTUACIÓN!DH89</f>
        <v>0</v>
      </c>
      <c r="J124" s="114">
        <f>ACTUACIÓN!DI89</f>
        <v>0</v>
      </c>
      <c r="K124" s="114">
        <f>ACTUACIÓN!DJ89</f>
        <v>0</v>
      </c>
      <c r="L124" s="114">
        <f>ACTUACIÓN!DK89</f>
        <v>0</v>
      </c>
      <c r="M124" s="114">
        <f>ACTUACIÓN!DL89</f>
        <v>0</v>
      </c>
      <c r="N124" s="114">
        <f>ACTUACIÓN!DM89</f>
        <v>0</v>
      </c>
      <c r="O124" s="114">
        <f>ACTUACIÓN!DN89</f>
        <v>0</v>
      </c>
      <c r="P124" s="114">
        <f>ACTUACIÓN!DO89</f>
        <v>0</v>
      </c>
      <c r="Q124" s="114">
        <f>ACTUACIÓN!DP89</f>
        <v>0</v>
      </c>
      <c r="R124" s="114">
        <f>ACTUACIÓN!DQ89</f>
        <v>0</v>
      </c>
      <c r="S124" s="114">
        <f>ACTUACIÓN!DR89</f>
        <v>0</v>
      </c>
      <c r="T124" s="114">
        <f>ACTUACIÓN!DS89</f>
        <v>0</v>
      </c>
      <c r="U124" s="114">
        <f>ACTUACIÓN!DT89</f>
        <v>0</v>
      </c>
      <c r="V124" s="114">
        <f>ACTUACIÓN!DU89</f>
        <v>0</v>
      </c>
      <c r="W124" s="114">
        <f>ACTUACIÓN!DV89</f>
        <v>0</v>
      </c>
      <c r="X124" s="114">
        <f>ACTUACIÓN!DW89</f>
        <v>0</v>
      </c>
      <c r="Y124" s="114">
        <f>ACTUACIÓN!DX89</f>
        <v>0</v>
      </c>
      <c r="Z124" s="114">
        <f>ACTUACIÓN!DY89</f>
        <v>0</v>
      </c>
      <c r="AA124" s="114">
        <f>ACTUACIÓN!DZ89</f>
        <v>0</v>
      </c>
      <c r="AB124" s="114">
        <f>ACTUACIÓN!EA89</f>
        <v>0</v>
      </c>
      <c r="AC124" s="114">
        <f>ACTUACIÓN!EB89</f>
        <v>0</v>
      </c>
      <c r="AD124" s="114">
        <f>ACTUACIÓN!EC89</f>
        <v>0</v>
      </c>
      <c r="AE124" s="114">
        <f>ACTUACIÓN!ED89</f>
        <v>0</v>
      </c>
      <c r="AF124" s="115"/>
      <c r="AG124" s="119"/>
      <c r="AH124" s="119"/>
      <c r="AI124" s="120"/>
      <c r="AJ124" s="120" t="s">
        <v>597</v>
      </c>
      <c r="AK124" s="120"/>
      <c r="AL124" s="121"/>
      <c r="AM124" s="121"/>
      <c r="AN124" s="122">
        <f>MIN(AN119,AN123)</f>
        <v>0</v>
      </c>
      <c r="AO124" s="122">
        <f>MIN(AO119,AO123)</f>
        <v>0</v>
      </c>
      <c r="AP124" s="122"/>
      <c r="AQ124" s="122"/>
      <c r="AR124" s="122"/>
      <c r="AS124" s="122">
        <f>MIN(AS119,AS123)</f>
        <v>0</v>
      </c>
      <c r="AT124" s="122">
        <f>MIN(AT119,AT123)</f>
        <v>0</v>
      </c>
      <c r="AU124" s="122"/>
      <c r="AV124" s="122"/>
      <c r="AW124" s="122"/>
      <c r="AX124" s="122">
        <f>MIN(AX119,AX123)</f>
        <v>0</v>
      </c>
      <c r="AY124" s="122">
        <f>MIN(AY119,AY123)</f>
        <v>0</v>
      </c>
      <c r="AZ124" s="122"/>
      <c r="BA124" s="122"/>
      <c r="BB124" s="122"/>
      <c r="BC124" s="122">
        <f>MIN(BC119,BC123)</f>
        <v>0</v>
      </c>
      <c r="BD124" s="122">
        <f>MIN(BD119,BD123)</f>
        <v>0</v>
      </c>
      <c r="BE124" s="122"/>
      <c r="BF124" s="122"/>
      <c r="BG124" s="122"/>
      <c r="BH124" s="122">
        <f>MIN(BH119,BH123)</f>
        <v>0</v>
      </c>
      <c r="BI124" s="122">
        <f>MIN(BI119,BI123)</f>
        <v>0</v>
      </c>
      <c r="BJ124" s="122"/>
      <c r="BK124" s="122"/>
      <c r="BL124" s="122"/>
      <c r="BM124" s="122">
        <f>MIN(BM119,BM123)</f>
        <v>0</v>
      </c>
      <c r="BN124" s="122">
        <f>MIN(BN119,BN123)</f>
        <v>0</v>
      </c>
      <c r="BO124" s="122"/>
      <c r="BP124" s="122"/>
      <c r="BQ124" s="122"/>
      <c r="BR124" s="122">
        <f>MIN(BR119,BR123)</f>
        <v>0</v>
      </c>
      <c r="BS124" s="122">
        <f>MIN(BS119,BS123)</f>
        <v>0</v>
      </c>
      <c r="BT124" s="122"/>
      <c r="BU124" s="122"/>
      <c r="BV124" s="122"/>
      <c r="BW124" s="122">
        <f>MIN(BW119,BW123)</f>
        <v>0</v>
      </c>
      <c r="BX124" s="122">
        <f>MIN(BX119,BX123)</f>
        <v>0</v>
      </c>
      <c r="BY124" s="122"/>
      <c r="BZ124" s="122"/>
      <c r="CA124" s="122"/>
      <c r="CB124" s="122">
        <f>MIN(CB119,CB123)</f>
        <v>0</v>
      </c>
      <c r="CC124" s="122">
        <f>MIN(CC119,CC123)</f>
        <v>0</v>
      </c>
      <c r="CD124" s="122"/>
      <c r="CE124" s="122"/>
      <c r="CF124" s="122"/>
      <c r="CG124" s="122">
        <f>MIN(CG119,CG123)</f>
        <v>0</v>
      </c>
      <c r="CH124" s="122">
        <f>MIN(CH119,CH123)</f>
        <v>0</v>
      </c>
      <c r="CI124" s="122"/>
      <c r="CJ124" s="122"/>
      <c r="CK124" s="122"/>
      <c r="CL124" s="122">
        <f>MIN(CL119,CL123)</f>
        <v>0</v>
      </c>
      <c r="CM124" s="122">
        <f>MIN(CM119,CM123)</f>
        <v>0</v>
      </c>
      <c r="CN124" s="122"/>
      <c r="CO124" s="122"/>
      <c r="CP124" s="122"/>
      <c r="CQ124" s="122">
        <f>MIN(CQ119,CQ123)</f>
        <v>0</v>
      </c>
      <c r="CR124" s="122">
        <f>MIN(CR119,CR123)</f>
        <v>0</v>
      </c>
      <c r="CS124" s="122"/>
      <c r="CT124" s="122"/>
      <c r="CU124" s="122"/>
      <c r="CV124" s="122"/>
      <c r="CW124" s="122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FZ124" s="124"/>
      <c r="GA124" s="124"/>
      <c r="GB124" s="124"/>
      <c r="GC124" s="124"/>
      <c r="GD124" s="124"/>
      <c r="GE124" s="124"/>
      <c r="GF124" s="124"/>
    </row>
    <row r="125" spans="1:188" s="123" customFormat="1" ht="15" customHeight="1" x14ac:dyDescent="0.25">
      <c r="A125" s="649"/>
      <c r="B125" s="117">
        <f>CONSUMO!BE26</f>
        <v>20</v>
      </c>
      <c r="C125" s="647" t="s">
        <v>500</v>
      </c>
      <c r="D125" s="647"/>
      <c r="E125" s="647"/>
      <c r="F125" s="648" t="s">
        <v>501</v>
      </c>
      <c r="G125" s="648"/>
      <c r="H125" s="114">
        <f>CONSUMO!BH26</f>
        <v>0</v>
      </c>
      <c r="I125" s="114">
        <f>CONSUMO!BI26</f>
        <v>0</v>
      </c>
      <c r="J125" s="114">
        <f>CONSUMO!BJ26</f>
        <v>0</v>
      </c>
      <c r="K125" s="114">
        <f>CONSUMO!BK26</f>
        <v>0</v>
      </c>
      <c r="L125" s="114">
        <f>CONSUMO!BL26</f>
        <v>0</v>
      </c>
      <c r="M125" s="114">
        <f>CONSUMO!BM26</f>
        <v>0</v>
      </c>
      <c r="N125" s="114">
        <f>CONSUMO!BN26</f>
        <v>0</v>
      </c>
      <c r="O125" s="114">
        <f>CONSUMO!BO26</f>
        <v>0</v>
      </c>
      <c r="P125" s="114">
        <f>CONSUMO!BP26</f>
        <v>0</v>
      </c>
      <c r="Q125" s="114">
        <f>CONSUMO!BQ26</f>
        <v>0</v>
      </c>
      <c r="R125" s="114">
        <f>CONSUMO!BR26</f>
        <v>0</v>
      </c>
      <c r="S125" s="114">
        <f>CONSUMO!BS26</f>
        <v>0</v>
      </c>
      <c r="T125" s="114">
        <f>CONSUMO!BT26</f>
        <v>0</v>
      </c>
      <c r="U125" s="114">
        <f>CONSUMO!BU26</f>
        <v>0</v>
      </c>
      <c r="V125" s="114">
        <f>CONSUMO!BV26</f>
        <v>0</v>
      </c>
      <c r="W125" s="114">
        <f>CONSUMO!BW26</f>
        <v>0</v>
      </c>
      <c r="X125" s="114">
        <f>CONSUMO!BX26</f>
        <v>0</v>
      </c>
      <c r="Y125" s="114">
        <f>CONSUMO!BY26</f>
        <v>0</v>
      </c>
      <c r="Z125" s="114">
        <f>CONSUMO!BZ26</f>
        <v>0</v>
      </c>
      <c r="AA125" s="114">
        <f>CONSUMO!CA26</f>
        <v>0</v>
      </c>
      <c r="AB125" s="114">
        <f>CONSUMO!CB26</f>
        <v>0</v>
      </c>
      <c r="AC125" s="114">
        <f>CONSUMO!CC26</f>
        <v>0</v>
      </c>
      <c r="AD125" s="114">
        <f>CONSUMO!CD26</f>
        <v>0</v>
      </c>
      <c r="AE125" s="114">
        <f>CONSUMO!CE26</f>
        <v>0</v>
      </c>
      <c r="AF125" s="115"/>
      <c r="AG125" s="119"/>
      <c r="AH125" s="119"/>
      <c r="AI125" s="120"/>
      <c r="AJ125" s="120" t="s">
        <v>598</v>
      </c>
      <c r="AK125" s="120"/>
      <c r="AL125" s="121"/>
      <c r="AM125" s="121"/>
      <c r="AN125" s="122">
        <f>AN124*AN117</f>
        <v>0</v>
      </c>
      <c r="AO125" s="122">
        <f>AO124*AO117</f>
        <v>0</v>
      </c>
      <c r="AP125" s="122"/>
      <c r="AQ125" s="122"/>
      <c r="AR125" s="122"/>
      <c r="AS125" s="122">
        <f>AS124*AS117</f>
        <v>0</v>
      </c>
      <c r="AT125" s="122">
        <f>AT124*AT117</f>
        <v>0</v>
      </c>
      <c r="AU125" s="122"/>
      <c r="AV125" s="122"/>
      <c r="AW125" s="122"/>
      <c r="AX125" s="122">
        <f>AX124*AX117</f>
        <v>0</v>
      </c>
      <c r="AY125" s="122">
        <f>AY124*AY117</f>
        <v>0</v>
      </c>
      <c r="AZ125" s="122"/>
      <c r="BA125" s="122"/>
      <c r="BB125" s="122"/>
      <c r="BC125" s="122">
        <f>BC124*BC117</f>
        <v>0</v>
      </c>
      <c r="BD125" s="122">
        <f>BD124*BD117</f>
        <v>0</v>
      </c>
      <c r="BE125" s="122"/>
      <c r="BF125" s="122"/>
      <c r="BG125" s="122"/>
      <c r="BH125" s="122">
        <f>BH124*BH117</f>
        <v>0</v>
      </c>
      <c r="BI125" s="122">
        <f>BI124*BI117</f>
        <v>0</v>
      </c>
      <c r="BJ125" s="122"/>
      <c r="BK125" s="122"/>
      <c r="BL125" s="122"/>
      <c r="BM125" s="122">
        <f>BM124*BM117</f>
        <v>0</v>
      </c>
      <c r="BN125" s="122">
        <f>BN124*BN117</f>
        <v>0</v>
      </c>
      <c r="BO125" s="122"/>
      <c r="BP125" s="122"/>
      <c r="BQ125" s="122"/>
      <c r="BR125" s="122">
        <f>BR124*BR117</f>
        <v>0</v>
      </c>
      <c r="BS125" s="122">
        <f>BS124*BS117</f>
        <v>0</v>
      </c>
      <c r="BT125" s="122"/>
      <c r="BU125" s="122"/>
      <c r="BV125" s="122"/>
      <c r="BW125" s="122">
        <f>BW124*BW117</f>
        <v>0</v>
      </c>
      <c r="BX125" s="122">
        <f>BX124*BX117</f>
        <v>0</v>
      </c>
      <c r="BY125" s="122"/>
      <c r="BZ125" s="122"/>
      <c r="CA125" s="122"/>
      <c r="CB125" s="122">
        <f>CB124*CB117</f>
        <v>0</v>
      </c>
      <c r="CC125" s="122">
        <f>CC124*CC117</f>
        <v>0</v>
      </c>
      <c r="CD125" s="122"/>
      <c r="CE125" s="122"/>
      <c r="CF125" s="122"/>
      <c r="CG125" s="122">
        <f>CG124*CG117</f>
        <v>0</v>
      </c>
      <c r="CH125" s="122">
        <f>CH124*CH117</f>
        <v>0</v>
      </c>
      <c r="CI125" s="122"/>
      <c r="CJ125" s="122"/>
      <c r="CK125" s="122"/>
      <c r="CL125" s="122">
        <f>CL124*CL117</f>
        <v>0</v>
      </c>
      <c r="CM125" s="122">
        <f>CM124*CM117</f>
        <v>0</v>
      </c>
      <c r="CN125" s="122"/>
      <c r="CO125" s="122"/>
      <c r="CP125" s="122"/>
      <c r="CQ125" s="122">
        <f>CQ124*CQ117</f>
        <v>0</v>
      </c>
      <c r="CR125" s="122">
        <f>CR124*CR117</f>
        <v>0</v>
      </c>
      <c r="CS125" s="122"/>
      <c r="CT125" s="655"/>
      <c r="CU125" s="655"/>
      <c r="CV125" s="655"/>
      <c r="CW125" s="122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FZ125" s="124"/>
      <c r="GA125" s="124"/>
      <c r="GB125" s="124"/>
      <c r="GC125" s="124"/>
      <c r="GD125" s="124"/>
      <c r="GE125" s="124"/>
      <c r="GF125" s="124"/>
    </row>
    <row r="126" spans="1:188" s="123" customFormat="1" ht="15" customHeight="1" x14ac:dyDescent="0.25">
      <c r="A126" s="649"/>
      <c r="B126" s="117">
        <f>CONSUMO!BE27</f>
        <v>11</v>
      </c>
      <c r="C126" s="647" t="s">
        <v>499</v>
      </c>
      <c r="D126" s="647"/>
      <c r="E126" s="647"/>
      <c r="F126" s="648"/>
      <c r="G126" s="648"/>
      <c r="H126" s="114">
        <f>CONSUMO!BH27</f>
        <v>0</v>
      </c>
      <c r="I126" s="114">
        <f>CONSUMO!BI27</f>
        <v>0</v>
      </c>
      <c r="J126" s="114">
        <f>CONSUMO!BJ27</f>
        <v>0</v>
      </c>
      <c r="K126" s="114">
        <f>CONSUMO!BK27</f>
        <v>0</v>
      </c>
      <c r="L126" s="114">
        <f>CONSUMO!BL27</f>
        <v>0</v>
      </c>
      <c r="M126" s="114">
        <f>CONSUMO!BM27</f>
        <v>0</v>
      </c>
      <c r="N126" s="114">
        <f>CONSUMO!BN27</f>
        <v>0</v>
      </c>
      <c r="O126" s="114">
        <f>CONSUMO!BO27</f>
        <v>0</v>
      </c>
      <c r="P126" s="114">
        <f>CONSUMO!BP27</f>
        <v>0</v>
      </c>
      <c r="Q126" s="114">
        <f>CONSUMO!BQ27</f>
        <v>0</v>
      </c>
      <c r="R126" s="114">
        <f>CONSUMO!BR27</f>
        <v>0</v>
      </c>
      <c r="S126" s="114">
        <f>CONSUMO!BS27</f>
        <v>0</v>
      </c>
      <c r="T126" s="114">
        <f>CONSUMO!BT27</f>
        <v>0</v>
      </c>
      <c r="U126" s="114">
        <f>CONSUMO!BU27</f>
        <v>0</v>
      </c>
      <c r="V126" s="114">
        <f>CONSUMO!BV27</f>
        <v>0</v>
      </c>
      <c r="W126" s="114">
        <f>CONSUMO!BW27</f>
        <v>0</v>
      </c>
      <c r="X126" s="114">
        <f>CONSUMO!BX27</f>
        <v>0</v>
      </c>
      <c r="Y126" s="114">
        <f>CONSUMO!BY27</f>
        <v>0</v>
      </c>
      <c r="Z126" s="114">
        <f>CONSUMO!BZ27</f>
        <v>0</v>
      </c>
      <c r="AA126" s="114">
        <f>CONSUMO!CA27</f>
        <v>0</v>
      </c>
      <c r="AB126" s="114">
        <f>CONSUMO!CB27</f>
        <v>0</v>
      </c>
      <c r="AC126" s="114">
        <f>CONSUMO!CC27</f>
        <v>0</v>
      </c>
      <c r="AD126" s="114">
        <f>CONSUMO!CD27</f>
        <v>0</v>
      </c>
      <c r="AE126" s="114">
        <f>CONSUMO!CE27</f>
        <v>0</v>
      </c>
      <c r="AF126" s="115"/>
      <c r="AG126" s="119"/>
      <c r="AH126" s="119"/>
      <c r="AI126" s="120"/>
      <c r="AJ126" s="120"/>
      <c r="AK126" s="120"/>
      <c r="AL126" s="121"/>
      <c r="AM126" s="121"/>
      <c r="AN126" s="122">
        <f>MIN(AN122,AN125)</f>
        <v>0</v>
      </c>
      <c r="AO126" s="122">
        <f>MIN(AO122,AO125)</f>
        <v>0</v>
      </c>
      <c r="AP126" s="122"/>
      <c r="AQ126" s="122"/>
      <c r="AR126" s="122"/>
      <c r="AS126" s="122">
        <f>MIN(AS122,AS125)</f>
        <v>0</v>
      </c>
      <c r="AT126" s="122">
        <f>MIN(AT122,AT125)</f>
        <v>0</v>
      </c>
      <c r="AU126" s="122"/>
      <c r="AV126" s="122"/>
      <c r="AW126" s="122"/>
      <c r="AX126" s="122">
        <f>MIN(AX122,AX125)</f>
        <v>0</v>
      </c>
      <c r="AY126" s="122">
        <f>MIN(AY122,AY125)</f>
        <v>0</v>
      </c>
      <c r="AZ126" s="122"/>
      <c r="BA126" s="122"/>
      <c r="BB126" s="122"/>
      <c r="BC126" s="122">
        <f>MIN(BC122,BC125)</f>
        <v>0</v>
      </c>
      <c r="BD126" s="122">
        <f>MIN(BD122,BD125)</f>
        <v>0</v>
      </c>
      <c r="BE126" s="122"/>
      <c r="BF126" s="122"/>
      <c r="BG126" s="122"/>
      <c r="BH126" s="122">
        <f>MIN(BH122,BH125)</f>
        <v>0</v>
      </c>
      <c r="BI126" s="122">
        <f>MIN(BI122,BI125)</f>
        <v>0</v>
      </c>
      <c r="BJ126" s="122"/>
      <c r="BK126" s="122"/>
      <c r="BL126" s="122"/>
      <c r="BM126" s="122">
        <f>MIN(BM122,BM125)</f>
        <v>0</v>
      </c>
      <c r="BN126" s="122">
        <f>MIN(BN122,BN125)</f>
        <v>0</v>
      </c>
      <c r="BO126" s="122"/>
      <c r="BP126" s="122"/>
      <c r="BQ126" s="122"/>
      <c r="BR126" s="122">
        <f>MIN(BR122,BR125)</f>
        <v>0</v>
      </c>
      <c r="BS126" s="122">
        <f>MIN(BS122,BS125)</f>
        <v>0</v>
      </c>
      <c r="BT126" s="122"/>
      <c r="BU126" s="122"/>
      <c r="BV126" s="122"/>
      <c r="BW126" s="122">
        <f>MIN(BW122,BW125)</f>
        <v>0</v>
      </c>
      <c r="BX126" s="122">
        <f>MIN(BX122,BX125)</f>
        <v>0</v>
      </c>
      <c r="BY126" s="122"/>
      <c r="BZ126" s="122"/>
      <c r="CA126" s="122"/>
      <c r="CB126" s="122">
        <f>MIN(CB122,CB125)</f>
        <v>0</v>
      </c>
      <c r="CC126" s="122">
        <f>MIN(CC122,CC125)</f>
        <v>0</v>
      </c>
      <c r="CD126" s="122"/>
      <c r="CE126" s="122"/>
      <c r="CF126" s="122"/>
      <c r="CG126" s="122">
        <f>MIN(CG122,CG125)</f>
        <v>0</v>
      </c>
      <c r="CH126" s="122">
        <f>MIN(CH122,CH125)</f>
        <v>0</v>
      </c>
      <c r="CI126" s="122"/>
      <c r="CJ126" s="122"/>
      <c r="CK126" s="122"/>
      <c r="CL126" s="122">
        <f>MIN(CL122,CL125)</f>
        <v>0</v>
      </c>
      <c r="CM126" s="122">
        <f>MIN(CM122,CM125)</f>
        <v>0</v>
      </c>
      <c r="CN126" s="122"/>
      <c r="CO126" s="122"/>
      <c r="CP126" s="122"/>
      <c r="CQ126" s="122">
        <f>MIN(CQ122,CQ125)</f>
        <v>0</v>
      </c>
      <c r="CR126" s="122">
        <f>MIN(CR122,CR125)</f>
        <v>0</v>
      </c>
      <c r="CS126" s="122"/>
      <c r="CT126" s="655">
        <f>SUM(AN126:CR126)</f>
        <v>0</v>
      </c>
      <c r="CU126" s="655"/>
      <c r="CV126" s="655"/>
      <c r="CW126" s="655">
        <f>CV123</f>
        <v>0</v>
      </c>
      <c r="CX126" s="655"/>
      <c r="CY126" s="655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FZ126" s="124"/>
      <c r="GA126" s="124"/>
      <c r="GB126" s="124"/>
      <c r="GC126" s="124"/>
      <c r="GD126" s="124"/>
      <c r="GE126" s="124"/>
      <c r="GF126" s="124"/>
    </row>
    <row r="127" spans="1:188" s="123" customFormat="1" ht="15" customHeight="1" x14ac:dyDescent="0.25">
      <c r="A127" s="125"/>
      <c r="B127" s="125"/>
      <c r="C127" s="125"/>
      <c r="AF127" s="125"/>
      <c r="AG127" s="119"/>
      <c r="AH127" s="119"/>
      <c r="AI127" s="120"/>
      <c r="AJ127" s="120"/>
      <c r="AK127" s="120"/>
      <c r="AL127" s="121"/>
      <c r="AM127" s="121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655"/>
      <c r="CU127" s="655"/>
      <c r="CV127" s="655"/>
      <c r="CW127" s="655"/>
      <c r="CX127" s="655"/>
      <c r="CY127" s="655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FZ127" s="124"/>
      <c r="GA127" s="124"/>
      <c r="GB127" s="124"/>
      <c r="GC127" s="124"/>
      <c r="GD127" s="124"/>
      <c r="GE127" s="124"/>
      <c r="GF127" s="124"/>
    </row>
    <row r="128" spans="1:188" s="2" customFormat="1" ht="15" customHeight="1" x14ac:dyDescent="0.25">
      <c r="A128" s="83"/>
      <c r="B128" s="83"/>
      <c r="C128" s="83"/>
      <c r="AF128" s="83"/>
      <c r="AG128" s="111"/>
      <c r="AH128" s="111"/>
      <c r="AI128" s="1"/>
      <c r="AJ128" s="1"/>
      <c r="AK128" s="1"/>
      <c r="AL128" s="44"/>
      <c r="AM128" s="114">
        <f>IF(AM92&gt;AN92,AM92-AN92,0)</f>
        <v>0</v>
      </c>
      <c r="AN128" s="114">
        <f>IF(AM92&gt;AO92,AM92-AO92,0)</f>
        <v>0</v>
      </c>
      <c r="AO128" s="1"/>
      <c r="AP128" s="1"/>
      <c r="AQ128" s="44"/>
      <c r="AR128" s="114">
        <f>IF(AR92&gt;AS92,AR92-AS92,0)</f>
        <v>0</v>
      </c>
      <c r="AS128" s="114">
        <f>IF(AR92&gt;AT92,AR92-AT92,0)</f>
        <v>0</v>
      </c>
      <c r="AT128" s="1"/>
      <c r="AU128" s="44"/>
      <c r="AV128" s="44"/>
      <c r="AW128" s="114">
        <f>IF(AW92&gt;AX92,AW92-AX92,0)</f>
        <v>0</v>
      </c>
      <c r="AX128" s="114">
        <f>IF(AW92&gt;AY92,AW92-AY92,0)</f>
        <v>0</v>
      </c>
      <c r="AY128" s="1"/>
      <c r="AZ128" s="44"/>
      <c r="BA128" s="44"/>
      <c r="BB128" s="114">
        <f>IF(BB92&gt;BC92,BB92-BC92,0)</f>
        <v>0</v>
      </c>
      <c r="BC128" s="114">
        <f>IF(BB92&gt;BD92,BB92-BD92,0)</f>
        <v>0</v>
      </c>
      <c r="BD128" s="1"/>
      <c r="BE128" s="44"/>
      <c r="BF128" s="44"/>
      <c r="BG128" s="114">
        <f>IF(BG92&gt;BH92,BG92-BH92,0)</f>
        <v>0</v>
      </c>
      <c r="BH128" s="114">
        <f>IF(BG92&gt;BI92,BG92-BI92,0)</f>
        <v>0</v>
      </c>
      <c r="BI128" s="1"/>
      <c r="BJ128" s="44"/>
      <c r="BK128" s="44"/>
      <c r="BL128" s="114">
        <f>IF(BL92&gt;BM92,BL92-BM92,0)</f>
        <v>0</v>
      </c>
      <c r="BM128" s="114">
        <f>IF(BL92&gt;BN92,BL92-BN92,0)</f>
        <v>0</v>
      </c>
      <c r="BN128" s="1"/>
      <c r="BO128" s="43"/>
      <c r="BP128" s="44"/>
      <c r="BQ128" s="114">
        <f>IF(BQ92&gt;BR92,BQ92-BR92,0)</f>
        <v>0</v>
      </c>
      <c r="BR128" s="114">
        <f>IF(BQ92&gt;BS92,BQ92-BS92,0)</f>
        <v>0</v>
      </c>
      <c r="BS128" s="1"/>
      <c r="BT128" s="44"/>
      <c r="BU128" s="1"/>
      <c r="BV128" s="114">
        <f>IF(BV92&gt;BW92,BV92-BW92,0)</f>
        <v>0</v>
      </c>
      <c r="BW128" s="114">
        <f>IF(BV92&gt;BX92,BV92-BX92,0)</f>
        <v>0</v>
      </c>
      <c r="BX128" s="1"/>
      <c r="BY128" s="44"/>
      <c r="BZ128" s="1"/>
      <c r="CA128" s="114">
        <f>IF(CA92&gt;CB92,CA92-CB92,0)</f>
        <v>0</v>
      </c>
      <c r="CB128" s="114">
        <f>IF(CA92&gt;CC92,CA92-CC92,0)</f>
        <v>0</v>
      </c>
      <c r="CC128" s="1"/>
      <c r="CD128" s="44"/>
      <c r="CE128" s="1"/>
      <c r="CF128" s="114">
        <f>IF(CF92&gt;CG92,CF92-CG92,0)</f>
        <v>0</v>
      </c>
      <c r="CG128" s="114">
        <f>IF(CF92&gt;CH92,CF92-CH92,0)</f>
        <v>0</v>
      </c>
      <c r="CH128" s="1"/>
      <c r="CI128" s="44"/>
      <c r="CJ128" s="1"/>
      <c r="CK128" s="114">
        <f>IF(CK92&gt;CL92,CK92-CL92,0)</f>
        <v>0</v>
      </c>
      <c r="CL128" s="114">
        <f>IF(CK92&gt;CM92,CK92-CM92,0)</f>
        <v>0</v>
      </c>
      <c r="CM128" s="1"/>
      <c r="CN128" s="44"/>
      <c r="CO128" s="1"/>
      <c r="CP128" s="114">
        <f>IF(CP92&gt;CQ92,CP92-CQ92,0)</f>
        <v>0</v>
      </c>
      <c r="CQ128" s="114">
        <f>IF(CP92&gt;CR92,CP92-CR92,0)</f>
        <v>0</v>
      </c>
      <c r="CR128" s="1"/>
      <c r="CS128" s="44"/>
      <c r="CT128" s="645">
        <f>IF(ACTUACIÓN!BA13="",0,IF(ACTUACIÓN!BA13="Si",0,1))</f>
        <v>0</v>
      </c>
      <c r="CU128" s="645"/>
      <c r="CV128" s="645"/>
      <c r="CW128" s="655">
        <f>IF(ACTUACIÓN!DC20="",0,IF(ACTUACIÓN!DC20="Si",0,1))</f>
        <v>0</v>
      </c>
      <c r="CX128" s="655"/>
      <c r="CY128" s="655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FZ128" s="92"/>
      <c r="GA128" s="92"/>
      <c r="GB128" s="92"/>
      <c r="GC128" s="92"/>
      <c r="GD128" s="92"/>
      <c r="GE128" s="92"/>
      <c r="GF128" s="92"/>
    </row>
    <row r="129" spans="1:188" s="2" customFormat="1" ht="15" customHeight="1" x14ac:dyDescent="0.25">
      <c r="A129" s="83"/>
      <c r="B129" s="83"/>
      <c r="C129" s="83"/>
      <c r="AF129" s="83"/>
      <c r="AG129" s="111"/>
      <c r="AH129" s="111"/>
      <c r="AI129" s="1"/>
      <c r="AJ129" s="1"/>
      <c r="AK129" s="1"/>
      <c r="AL129" s="44"/>
      <c r="AM129" s="114">
        <f t="shared" ref="AM129:AM151" si="0">IF(AM93&gt;AN93,AM93-AN93,0)</f>
        <v>0</v>
      </c>
      <c r="AN129" s="114">
        <f t="shared" ref="AN129:AN151" si="1">IF(AM93&gt;AO93,AM93-AO93,0)</f>
        <v>0</v>
      </c>
      <c r="AO129" s="1"/>
      <c r="AP129" s="44"/>
      <c r="AQ129" s="44"/>
      <c r="AR129" s="114">
        <f t="shared" ref="AR129:AR151" si="2">IF(AR93&gt;AS93,AR93-AS93,0)</f>
        <v>0</v>
      </c>
      <c r="AS129" s="114">
        <f t="shared" ref="AS129:AS151" si="3">IF(AR93&gt;AT93,AR93-AT93,0)</f>
        <v>0</v>
      </c>
      <c r="AT129" s="1"/>
      <c r="AU129" s="44"/>
      <c r="AV129" s="44"/>
      <c r="AW129" s="114">
        <f t="shared" ref="AW129:AW151" si="4">IF(AW93&gt;AX93,AW93-AX93,0)</f>
        <v>0</v>
      </c>
      <c r="AX129" s="114">
        <f t="shared" ref="AX129:AX151" si="5">IF(AW93&gt;AY93,AW93-AY93,0)</f>
        <v>0</v>
      </c>
      <c r="AY129" s="1"/>
      <c r="AZ129" s="44"/>
      <c r="BA129" s="44"/>
      <c r="BB129" s="114">
        <f t="shared" ref="BB129:BB151" si="6">IF(BB93&gt;BC93,BB93-BC93,0)</f>
        <v>0</v>
      </c>
      <c r="BC129" s="114">
        <f t="shared" ref="BC129:BC151" si="7">IF(BB93&gt;BD93,BB93-BD93,0)</f>
        <v>0</v>
      </c>
      <c r="BD129" s="1"/>
      <c r="BE129" s="44"/>
      <c r="BF129" s="44"/>
      <c r="BG129" s="114">
        <f t="shared" ref="BG129:BG151" si="8">IF(BG93&gt;BH93,BG93-BH93,0)</f>
        <v>0</v>
      </c>
      <c r="BH129" s="114">
        <f t="shared" ref="BH129:BH151" si="9">IF(BG93&gt;BI93,BG93-BI93,0)</f>
        <v>0</v>
      </c>
      <c r="BI129" s="1"/>
      <c r="BJ129" s="44"/>
      <c r="BK129" s="44"/>
      <c r="BL129" s="114">
        <f t="shared" ref="BL129:BL151" si="10">IF(BL93&gt;BM93,BL93-BM93,0)</f>
        <v>0</v>
      </c>
      <c r="BM129" s="114">
        <f t="shared" ref="BM129:BM151" si="11">IF(BL93&gt;BN93,BL93-BN93,0)</f>
        <v>0</v>
      </c>
      <c r="BN129" s="1"/>
      <c r="BO129" s="43"/>
      <c r="BP129" s="44"/>
      <c r="BQ129" s="114">
        <f t="shared" ref="BQ129:BQ151" si="12">IF(BQ93&gt;BR93,BQ93-BR93,0)</f>
        <v>0</v>
      </c>
      <c r="BR129" s="114">
        <f t="shared" ref="BR129:BR151" si="13">IF(BQ93&gt;BS93,BQ93-BS93,0)</f>
        <v>0</v>
      </c>
      <c r="BS129" s="1"/>
      <c r="BT129" s="44"/>
      <c r="BU129" s="1"/>
      <c r="BV129" s="114">
        <f t="shared" ref="BV129:BV151" si="14">IF(BV93&gt;BW93,BV93-BW93,0)</f>
        <v>0</v>
      </c>
      <c r="BW129" s="114">
        <f t="shared" ref="BW129:BW151" si="15">IF(BV93&gt;BX93,BV93-BX93,0)</f>
        <v>0</v>
      </c>
      <c r="BX129" s="1"/>
      <c r="BY129" s="44"/>
      <c r="BZ129" s="1"/>
      <c r="CA129" s="114">
        <f t="shared" ref="CA129:CA151" si="16">IF(CA93&gt;CB93,CA93-CB93,0)</f>
        <v>0</v>
      </c>
      <c r="CB129" s="114">
        <f t="shared" ref="CB129:CB151" si="17">IF(CA93&gt;CC93,CA93-CC93,0)</f>
        <v>0</v>
      </c>
      <c r="CC129" s="1"/>
      <c r="CD129" s="44"/>
      <c r="CE129" s="1"/>
      <c r="CF129" s="114">
        <f t="shared" ref="CF129:CF151" si="18">IF(CF93&gt;CG93,CF93-CG93,0)</f>
        <v>0</v>
      </c>
      <c r="CG129" s="114">
        <f t="shared" ref="CG129:CG151" si="19">IF(CF93&gt;CH93,CF93-CH93,0)</f>
        <v>0</v>
      </c>
      <c r="CH129" s="1"/>
      <c r="CI129" s="44"/>
      <c r="CJ129" s="1"/>
      <c r="CK129" s="114">
        <f t="shared" ref="CK129:CK151" si="20">IF(CK93&gt;CL93,CK93-CL93,0)</f>
        <v>0</v>
      </c>
      <c r="CL129" s="114">
        <f t="shared" ref="CL129:CL151" si="21">IF(CK93&gt;CM93,CK93-CM93,0)</f>
        <v>0</v>
      </c>
      <c r="CM129" s="1"/>
      <c r="CN129" s="44"/>
      <c r="CO129" s="1"/>
      <c r="CP129" s="114">
        <f t="shared" ref="CP129:CP151" si="22">IF(CP93&gt;CQ93,CP93-CQ93,0)</f>
        <v>0</v>
      </c>
      <c r="CQ129" s="114">
        <f t="shared" ref="CQ129:CQ151" si="23">IF(CP93&gt;CR93,CP93-CR93,0)</f>
        <v>0</v>
      </c>
      <c r="CR129" s="1"/>
      <c r="CS129" s="44"/>
      <c r="CT129" s="640">
        <f>SUM(CT128:CY128)</f>
        <v>0</v>
      </c>
      <c r="CU129" s="640"/>
      <c r="CV129" s="640"/>
      <c r="CW129" s="640"/>
      <c r="CX129" s="640"/>
      <c r="CY129" s="640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FZ129" s="92"/>
      <c r="GA129" s="92"/>
      <c r="GB129" s="92"/>
      <c r="GC129" s="92"/>
      <c r="GD129" s="92"/>
      <c r="GE129" s="92"/>
      <c r="GF129" s="92"/>
    </row>
    <row r="130" spans="1:188" s="2" customFormat="1" ht="15" customHeight="1" x14ac:dyDescent="0.25">
      <c r="A130" s="83"/>
      <c r="B130" s="83"/>
      <c r="C130" s="83"/>
      <c r="AF130" s="83"/>
      <c r="AG130" s="111"/>
      <c r="AH130" s="111"/>
      <c r="AI130" s="1"/>
      <c r="AJ130" s="1"/>
      <c r="AK130" s="1"/>
      <c r="AL130" s="44"/>
      <c r="AM130" s="114">
        <f t="shared" si="0"/>
        <v>0</v>
      </c>
      <c r="AN130" s="114">
        <f t="shared" si="1"/>
        <v>0</v>
      </c>
      <c r="AO130" s="44"/>
      <c r="AP130" s="44"/>
      <c r="AQ130" s="44"/>
      <c r="AR130" s="114">
        <f t="shared" si="2"/>
        <v>0</v>
      </c>
      <c r="AS130" s="114">
        <f t="shared" si="3"/>
        <v>0</v>
      </c>
      <c r="AT130" s="44"/>
      <c r="AU130" s="44"/>
      <c r="AV130" s="44"/>
      <c r="AW130" s="114">
        <f t="shared" si="4"/>
        <v>0</v>
      </c>
      <c r="AX130" s="114">
        <f t="shared" si="5"/>
        <v>0</v>
      </c>
      <c r="AY130" s="44"/>
      <c r="AZ130" s="44"/>
      <c r="BA130" s="44"/>
      <c r="BB130" s="114">
        <f t="shared" si="6"/>
        <v>0</v>
      </c>
      <c r="BC130" s="114">
        <f t="shared" si="7"/>
        <v>0</v>
      </c>
      <c r="BD130" s="44"/>
      <c r="BE130" s="44"/>
      <c r="BF130" s="44"/>
      <c r="BG130" s="114">
        <f t="shared" si="8"/>
        <v>0</v>
      </c>
      <c r="BH130" s="114">
        <f t="shared" si="9"/>
        <v>0</v>
      </c>
      <c r="BI130" s="44"/>
      <c r="BJ130" s="44"/>
      <c r="BK130" s="44"/>
      <c r="BL130" s="114">
        <f t="shared" si="10"/>
        <v>0</v>
      </c>
      <c r="BM130" s="114">
        <f t="shared" si="11"/>
        <v>0</v>
      </c>
      <c r="BN130" s="43"/>
      <c r="BO130" s="43"/>
      <c r="BP130" s="44"/>
      <c r="BQ130" s="114">
        <f t="shared" si="12"/>
        <v>0</v>
      </c>
      <c r="BR130" s="114">
        <f t="shared" si="13"/>
        <v>0</v>
      </c>
      <c r="BS130" s="44"/>
      <c r="BT130" s="44"/>
      <c r="BU130" s="1"/>
      <c r="BV130" s="114">
        <f t="shared" si="14"/>
        <v>0</v>
      </c>
      <c r="BW130" s="114">
        <f t="shared" si="15"/>
        <v>0</v>
      </c>
      <c r="BX130" s="44"/>
      <c r="BY130" s="44"/>
      <c r="BZ130" s="1"/>
      <c r="CA130" s="114">
        <f t="shared" si="16"/>
        <v>0</v>
      </c>
      <c r="CB130" s="114">
        <f t="shared" si="17"/>
        <v>0</v>
      </c>
      <c r="CC130" s="44"/>
      <c r="CD130" s="44"/>
      <c r="CE130" s="1"/>
      <c r="CF130" s="114">
        <f t="shared" si="18"/>
        <v>0</v>
      </c>
      <c r="CG130" s="114">
        <f t="shared" si="19"/>
        <v>0</v>
      </c>
      <c r="CH130" s="44"/>
      <c r="CI130" s="44"/>
      <c r="CJ130" s="1"/>
      <c r="CK130" s="114">
        <f t="shared" si="20"/>
        <v>0</v>
      </c>
      <c r="CL130" s="114">
        <f t="shared" si="21"/>
        <v>0</v>
      </c>
      <c r="CM130" s="44"/>
      <c r="CN130" s="44"/>
      <c r="CO130" s="1"/>
      <c r="CP130" s="114">
        <f t="shared" si="22"/>
        <v>0</v>
      </c>
      <c r="CQ130" s="114">
        <f t="shared" si="23"/>
        <v>0</v>
      </c>
      <c r="CR130" s="44"/>
      <c r="CS130" s="44"/>
      <c r="CT130" s="640"/>
      <c r="CU130" s="639"/>
      <c r="CV130" s="639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FZ130" s="92"/>
      <c r="GA130" s="92"/>
      <c r="GB130" s="92"/>
      <c r="GC130" s="92"/>
      <c r="GD130" s="92"/>
      <c r="GE130" s="92"/>
      <c r="GF130" s="92"/>
    </row>
    <row r="131" spans="1:188" s="2" customFormat="1" ht="15" customHeight="1" x14ac:dyDescent="0.25">
      <c r="A131" s="83"/>
      <c r="B131" s="83"/>
      <c r="C131" s="83"/>
      <c r="AF131" s="83"/>
      <c r="AG131" s="111"/>
      <c r="AH131" s="111"/>
      <c r="AI131" s="1"/>
      <c r="AJ131" s="1"/>
      <c r="AK131" s="1"/>
      <c r="AL131" s="44"/>
      <c r="AM131" s="114">
        <f t="shared" si="0"/>
        <v>0</v>
      </c>
      <c r="AN131" s="114">
        <f t="shared" si="1"/>
        <v>0</v>
      </c>
      <c r="AO131" s="1"/>
      <c r="AP131" s="1"/>
      <c r="AQ131" s="44"/>
      <c r="AR131" s="114">
        <f t="shared" si="2"/>
        <v>0</v>
      </c>
      <c r="AS131" s="114">
        <f t="shared" si="3"/>
        <v>0</v>
      </c>
      <c r="AT131" s="1"/>
      <c r="AU131" s="1"/>
      <c r="AV131" s="44"/>
      <c r="AW131" s="114">
        <f t="shared" si="4"/>
        <v>0</v>
      </c>
      <c r="AX131" s="114">
        <f t="shared" si="5"/>
        <v>0</v>
      </c>
      <c r="AY131" s="1"/>
      <c r="AZ131" s="1"/>
      <c r="BA131" s="44"/>
      <c r="BB131" s="114">
        <f t="shared" si="6"/>
        <v>0</v>
      </c>
      <c r="BC131" s="114">
        <f t="shared" si="7"/>
        <v>0</v>
      </c>
      <c r="BD131" s="1"/>
      <c r="BE131" s="1"/>
      <c r="BF131" s="44"/>
      <c r="BG131" s="114">
        <f t="shared" si="8"/>
        <v>0</v>
      </c>
      <c r="BH131" s="114">
        <f t="shared" si="9"/>
        <v>0</v>
      </c>
      <c r="BI131" s="1"/>
      <c r="BJ131" s="1"/>
      <c r="BK131" s="44"/>
      <c r="BL131" s="114">
        <f t="shared" si="10"/>
        <v>0</v>
      </c>
      <c r="BM131" s="114">
        <f t="shared" si="11"/>
        <v>0</v>
      </c>
      <c r="BN131" s="1"/>
      <c r="BO131" s="1"/>
      <c r="BP131" s="44"/>
      <c r="BQ131" s="114">
        <f t="shared" si="12"/>
        <v>0</v>
      </c>
      <c r="BR131" s="114">
        <f t="shared" si="13"/>
        <v>0</v>
      </c>
      <c r="BS131" s="1"/>
      <c r="BT131" s="1"/>
      <c r="BU131" s="1"/>
      <c r="BV131" s="114">
        <f t="shared" si="14"/>
        <v>0</v>
      </c>
      <c r="BW131" s="114">
        <f t="shared" si="15"/>
        <v>0</v>
      </c>
      <c r="BX131" s="1"/>
      <c r="BY131" s="1"/>
      <c r="BZ131" s="1"/>
      <c r="CA131" s="114">
        <f t="shared" si="16"/>
        <v>0</v>
      </c>
      <c r="CB131" s="114">
        <f t="shared" si="17"/>
        <v>0</v>
      </c>
      <c r="CC131" s="1"/>
      <c r="CD131" s="1"/>
      <c r="CE131" s="1"/>
      <c r="CF131" s="114">
        <f t="shared" si="18"/>
        <v>0</v>
      </c>
      <c r="CG131" s="114">
        <f t="shared" si="19"/>
        <v>0</v>
      </c>
      <c r="CH131" s="1"/>
      <c r="CI131" s="1"/>
      <c r="CJ131" s="1"/>
      <c r="CK131" s="114">
        <f t="shared" si="20"/>
        <v>0</v>
      </c>
      <c r="CL131" s="114">
        <f t="shared" si="21"/>
        <v>0</v>
      </c>
      <c r="CM131" s="1"/>
      <c r="CN131" s="1"/>
      <c r="CO131" s="1"/>
      <c r="CP131" s="114">
        <f t="shared" si="22"/>
        <v>0</v>
      </c>
      <c r="CQ131" s="114">
        <f t="shared" si="23"/>
        <v>0</v>
      </c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FZ131" s="92"/>
      <c r="GA131" s="92"/>
      <c r="GB131" s="92"/>
      <c r="GC131" s="92"/>
      <c r="GD131" s="92"/>
      <c r="GE131" s="92"/>
      <c r="GF131" s="92"/>
    </row>
    <row r="132" spans="1:188" s="2" customFormat="1" ht="15" customHeight="1" x14ac:dyDescent="0.25">
      <c r="A132" s="83"/>
      <c r="B132" s="83"/>
      <c r="C132" s="83"/>
      <c r="AF132" s="83"/>
      <c r="AG132" s="111"/>
      <c r="AH132" s="111"/>
      <c r="AI132" s="1"/>
      <c r="AJ132" s="1"/>
      <c r="AK132" s="1"/>
      <c r="AL132" s="44"/>
      <c r="AM132" s="114">
        <f t="shared" si="0"/>
        <v>0</v>
      </c>
      <c r="AN132" s="114">
        <f t="shared" si="1"/>
        <v>0</v>
      </c>
      <c r="AO132" s="1"/>
      <c r="AP132" s="1"/>
      <c r="AQ132" s="44"/>
      <c r="AR132" s="114">
        <f t="shared" si="2"/>
        <v>0</v>
      </c>
      <c r="AS132" s="114">
        <f t="shared" si="3"/>
        <v>0</v>
      </c>
      <c r="AT132" s="1"/>
      <c r="AU132" s="1"/>
      <c r="AV132" s="44"/>
      <c r="AW132" s="114">
        <f t="shared" si="4"/>
        <v>0</v>
      </c>
      <c r="AX132" s="114">
        <f t="shared" si="5"/>
        <v>0</v>
      </c>
      <c r="AY132" s="1"/>
      <c r="AZ132" s="1"/>
      <c r="BA132" s="44"/>
      <c r="BB132" s="114">
        <f t="shared" si="6"/>
        <v>0</v>
      </c>
      <c r="BC132" s="114">
        <f t="shared" si="7"/>
        <v>0</v>
      </c>
      <c r="BD132" s="1"/>
      <c r="BE132" s="1"/>
      <c r="BF132" s="44"/>
      <c r="BG132" s="114">
        <f t="shared" si="8"/>
        <v>0</v>
      </c>
      <c r="BH132" s="114">
        <f t="shared" si="9"/>
        <v>0</v>
      </c>
      <c r="BI132" s="1"/>
      <c r="BJ132" s="1"/>
      <c r="BK132" s="44"/>
      <c r="BL132" s="114">
        <f t="shared" si="10"/>
        <v>0</v>
      </c>
      <c r="BM132" s="114">
        <f t="shared" si="11"/>
        <v>0</v>
      </c>
      <c r="BN132" s="1"/>
      <c r="BO132" s="1"/>
      <c r="BP132" s="44"/>
      <c r="BQ132" s="114">
        <f t="shared" si="12"/>
        <v>0</v>
      </c>
      <c r="BR132" s="114">
        <f t="shared" si="13"/>
        <v>0</v>
      </c>
      <c r="BS132" s="1"/>
      <c r="BT132" s="1"/>
      <c r="BU132" s="1"/>
      <c r="BV132" s="114">
        <f t="shared" si="14"/>
        <v>0</v>
      </c>
      <c r="BW132" s="114">
        <f t="shared" si="15"/>
        <v>0</v>
      </c>
      <c r="BX132" s="1"/>
      <c r="BY132" s="1"/>
      <c r="BZ132" s="1"/>
      <c r="CA132" s="114">
        <f t="shared" si="16"/>
        <v>0</v>
      </c>
      <c r="CB132" s="114">
        <f t="shared" si="17"/>
        <v>0</v>
      </c>
      <c r="CC132" s="1"/>
      <c r="CD132" s="1"/>
      <c r="CE132" s="1"/>
      <c r="CF132" s="114">
        <f t="shared" si="18"/>
        <v>0</v>
      </c>
      <c r="CG132" s="114">
        <f t="shared" si="19"/>
        <v>0</v>
      </c>
      <c r="CH132" s="1"/>
      <c r="CI132" s="1"/>
      <c r="CJ132" s="1"/>
      <c r="CK132" s="114">
        <f t="shared" si="20"/>
        <v>0</v>
      </c>
      <c r="CL132" s="114">
        <f t="shared" si="21"/>
        <v>0</v>
      </c>
      <c r="CM132" s="1"/>
      <c r="CN132" s="1"/>
      <c r="CO132" s="1"/>
      <c r="CP132" s="114">
        <f t="shared" si="22"/>
        <v>0</v>
      </c>
      <c r="CQ132" s="114">
        <f t="shared" si="23"/>
        <v>0</v>
      </c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FZ132" s="92"/>
      <c r="GA132" s="92"/>
      <c r="GB132" s="92"/>
      <c r="GC132" s="92"/>
      <c r="GD132" s="92"/>
      <c r="GE132" s="92"/>
      <c r="GF132" s="92"/>
    </row>
    <row r="133" spans="1:188" s="2" customFormat="1" ht="15" customHeight="1" x14ac:dyDescent="0.25">
      <c r="A133" s="83"/>
      <c r="B133" s="83"/>
      <c r="C133" s="83"/>
      <c r="AF133" s="83"/>
      <c r="AG133" s="111"/>
      <c r="AH133" s="111"/>
      <c r="AI133" s="1"/>
      <c r="AJ133" s="1"/>
      <c r="AK133" s="1"/>
      <c r="AL133" s="44"/>
      <c r="AM133" s="114">
        <f t="shared" si="0"/>
        <v>0</v>
      </c>
      <c r="AN133" s="114">
        <f t="shared" si="1"/>
        <v>0</v>
      </c>
      <c r="AO133" s="44"/>
      <c r="AP133" s="44"/>
      <c r="AQ133" s="44"/>
      <c r="AR133" s="114">
        <f t="shared" si="2"/>
        <v>0</v>
      </c>
      <c r="AS133" s="114">
        <f t="shared" si="3"/>
        <v>0</v>
      </c>
      <c r="AT133" s="44"/>
      <c r="AU133" s="44"/>
      <c r="AV133" s="44"/>
      <c r="AW133" s="114">
        <f t="shared" si="4"/>
        <v>0</v>
      </c>
      <c r="AX133" s="114">
        <f t="shared" si="5"/>
        <v>0</v>
      </c>
      <c r="AY133" s="44"/>
      <c r="AZ133" s="44"/>
      <c r="BA133" s="44"/>
      <c r="BB133" s="114">
        <f t="shared" si="6"/>
        <v>0</v>
      </c>
      <c r="BC133" s="114">
        <f t="shared" si="7"/>
        <v>0</v>
      </c>
      <c r="BD133" s="44"/>
      <c r="BE133" s="44"/>
      <c r="BF133" s="44"/>
      <c r="BG133" s="114">
        <f t="shared" si="8"/>
        <v>0</v>
      </c>
      <c r="BH133" s="114">
        <f t="shared" si="9"/>
        <v>0</v>
      </c>
      <c r="BI133" s="44"/>
      <c r="BJ133" s="44"/>
      <c r="BK133" s="44"/>
      <c r="BL133" s="114">
        <f t="shared" si="10"/>
        <v>0</v>
      </c>
      <c r="BM133" s="114">
        <f t="shared" si="11"/>
        <v>0</v>
      </c>
      <c r="BN133" s="43"/>
      <c r="BO133" s="43"/>
      <c r="BP133" s="44"/>
      <c r="BQ133" s="114">
        <f t="shared" si="12"/>
        <v>0</v>
      </c>
      <c r="BR133" s="114">
        <f t="shared" si="13"/>
        <v>0</v>
      </c>
      <c r="BS133" s="44"/>
      <c r="BT133" s="44"/>
      <c r="BU133" s="1"/>
      <c r="BV133" s="114">
        <f t="shared" si="14"/>
        <v>0</v>
      </c>
      <c r="BW133" s="114">
        <f t="shared" si="15"/>
        <v>0</v>
      </c>
      <c r="BX133" s="44"/>
      <c r="BY133" s="44"/>
      <c r="BZ133" s="1"/>
      <c r="CA133" s="114">
        <f t="shared" si="16"/>
        <v>0</v>
      </c>
      <c r="CB133" s="114">
        <f t="shared" si="17"/>
        <v>0</v>
      </c>
      <c r="CC133" s="44"/>
      <c r="CD133" s="44"/>
      <c r="CE133" s="1"/>
      <c r="CF133" s="114">
        <f t="shared" si="18"/>
        <v>0</v>
      </c>
      <c r="CG133" s="114">
        <f t="shared" si="19"/>
        <v>0</v>
      </c>
      <c r="CH133" s="44"/>
      <c r="CI133" s="44"/>
      <c r="CJ133" s="1"/>
      <c r="CK133" s="114">
        <f t="shared" si="20"/>
        <v>0</v>
      </c>
      <c r="CL133" s="114">
        <f t="shared" si="21"/>
        <v>0</v>
      </c>
      <c r="CM133" s="44"/>
      <c r="CN133" s="44"/>
      <c r="CO133" s="1"/>
      <c r="CP133" s="114">
        <f t="shared" si="22"/>
        <v>0</v>
      </c>
      <c r="CQ133" s="114">
        <f t="shared" si="23"/>
        <v>0</v>
      </c>
      <c r="CR133" s="44"/>
      <c r="CS133" s="44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FZ133" s="92"/>
      <c r="GA133" s="92"/>
      <c r="GB133" s="92"/>
      <c r="GC133" s="92"/>
      <c r="GD133" s="92"/>
      <c r="GE133" s="92"/>
      <c r="GF133" s="92"/>
    </row>
    <row r="134" spans="1:188" s="2" customFormat="1" ht="15" customHeight="1" x14ac:dyDescent="0.25">
      <c r="A134" s="83"/>
      <c r="B134" s="83"/>
      <c r="C134" s="83"/>
      <c r="AF134" s="83"/>
      <c r="AG134" s="111"/>
      <c r="AH134" s="111"/>
      <c r="AI134" s="1"/>
      <c r="AJ134" s="1"/>
      <c r="AK134" s="1"/>
      <c r="AL134" s="44"/>
      <c r="AM134" s="114">
        <f t="shared" si="0"/>
        <v>0</v>
      </c>
      <c r="AN134" s="114">
        <f t="shared" si="1"/>
        <v>0</v>
      </c>
      <c r="AO134" s="44"/>
      <c r="AP134" s="44"/>
      <c r="AQ134" s="44"/>
      <c r="AR134" s="114">
        <f t="shared" si="2"/>
        <v>0</v>
      </c>
      <c r="AS134" s="114">
        <f t="shared" si="3"/>
        <v>0</v>
      </c>
      <c r="AT134" s="44"/>
      <c r="AU134" s="44"/>
      <c r="AV134" s="44"/>
      <c r="AW134" s="114">
        <f t="shared" si="4"/>
        <v>0</v>
      </c>
      <c r="AX134" s="114">
        <f t="shared" si="5"/>
        <v>0</v>
      </c>
      <c r="AY134" s="44"/>
      <c r="AZ134" s="44"/>
      <c r="BA134" s="44"/>
      <c r="BB134" s="114">
        <f t="shared" si="6"/>
        <v>0</v>
      </c>
      <c r="BC134" s="114">
        <f t="shared" si="7"/>
        <v>0</v>
      </c>
      <c r="BD134" s="44"/>
      <c r="BE134" s="44"/>
      <c r="BF134" s="44"/>
      <c r="BG134" s="114">
        <f t="shared" si="8"/>
        <v>0</v>
      </c>
      <c r="BH134" s="114">
        <f t="shared" si="9"/>
        <v>0</v>
      </c>
      <c r="BI134" s="44"/>
      <c r="BJ134" s="44"/>
      <c r="BK134" s="44"/>
      <c r="BL134" s="114">
        <f t="shared" si="10"/>
        <v>0</v>
      </c>
      <c r="BM134" s="114">
        <f t="shared" si="11"/>
        <v>0</v>
      </c>
      <c r="BN134" s="43"/>
      <c r="BO134" s="43"/>
      <c r="BP134" s="44"/>
      <c r="BQ134" s="114">
        <f t="shared" si="12"/>
        <v>0</v>
      </c>
      <c r="BR134" s="114">
        <f t="shared" si="13"/>
        <v>0</v>
      </c>
      <c r="BS134" s="44"/>
      <c r="BT134" s="44"/>
      <c r="BU134" s="1"/>
      <c r="BV134" s="114">
        <f t="shared" si="14"/>
        <v>0</v>
      </c>
      <c r="BW134" s="114">
        <f t="shared" si="15"/>
        <v>0</v>
      </c>
      <c r="BX134" s="44"/>
      <c r="BY134" s="44"/>
      <c r="BZ134" s="1"/>
      <c r="CA134" s="114">
        <f t="shared" si="16"/>
        <v>0</v>
      </c>
      <c r="CB134" s="114">
        <f t="shared" si="17"/>
        <v>0</v>
      </c>
      <c r="CC134" s="44"/>
      <c r="CD134" s="44"/>
      <c r="CE134" s="1"/>
      <c r="CF134" s="114">
        <f t="shared" si="18"/>
        <v>0</v>
      </c>
      <c r="CG134" s="114">
        <f t="shared" si="19"/>
        <v>0</v>
      </c>
      <c r="CH134" s="44"/>
      <c r="CI134" s="44"/>
      <c r="CJ134" s="1"/>
      <c r="CK134" s="114">
        <f t="shared" si="20"/>
        <v>0</v>
      </c>
      <c r="CL134" s="114">
        <f t="shared" si="21"/>
        <v>0</v>
      </c>
      <c r="CM134" s="44"/>
      <c r="CN134" s="44"/>
      <c r="CO134" s="1"/>
      <c r="CP134" s="114">
        <f t="shared" si="22"/>
        <v>0</v>
      </c>
      <c r="CQ134" s="114">
        <f t="shared" si="23"/>
        <v>0</v>
      </c>
      <c r="CR134" s="44"/>
      <c r="CS134" s="44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FZ134" s="92"/>
      <c r="GA134" s="92"/>
      <c r="GB134" s="92"/>
      <c r="GC134" s="92"/>
      <c r="GD134" s="92"/>
      <c r="GE134" s="92"/>
      <c r="GF134" s="92"/>
    </row>
    <row r="135" spans="1:188" s="2" customFormat="1" ht="15" customHeight="1" x14ac:dyDescent="0.25">
      <c r="A135" s="83"/>
      <c r="B135" s="83"/>
      <c r="C135" s="83"/>
      <c r="AF135" s="83"/>
      <c r="AG135" s="111"/>
      <c r="AH135" s="111"/>
      <c r="AI135" s="1"/>
      <c r="AJ135" s="1"/>
      <c r="AK135" s="1"/>
      <c r="AL135" s="44"/>
      <c r="AM135" s="114">
        <f t="shared" si="0"/>
        <v>0</v>
      </c>
      <c r="AN135" s="114">
        <f t="shared" si="1"/>
        <v>0</v>
      </c>
      <c r="AO135" s="44"/>
      <c r="AP135" s="44"/>
      <c r="AQ135" s="44"/>
      <c r="AR135" s="114">
        <f t="shared" si="2"/>
        <v>0</v>
      </c>
      <c r="AS135" s="114">
        <f t="shared" si="3"/>
        <v>0</v>
      </c>
      <c r="AT135" s="44"/>
      <c r="AU135" s="44"/>
      <c r="AV135" s="44"/>
      <c r="AW135" s="114">
        <f t="shared" si="4"/>
        <v>0</v>
      </c>
      <c r="AX135" s="114">
        <f t="shared" si="5"/>
        <v>0</v>
      </c>
      <c r="AY135" s="44"/>
      <c r="AZ135" s="44"/>
      <c r="BA135" s="44"/>
      <c r="BB135" s="114">
        <f t="shared" si="6"/>
        <v>0</v>
      </c>
      <c r="BC135" s="114">
        <f t="shared" si="7"/>
        <v>0</v>
      </c>
      <c r="BD135" s="44"/>
      <c r="BE135" s="44"/>
      <c r="BF135" s="44"/>
      <c r="BG135" s="114">
        <f t="shared" si="8"/>
        <v>0</v>
      </c>
      <c r="BH135" s="114">
        <f t="shared" si="9"/>
        <v>0</v>
      </c>
      <c r="BI135" s="44"/>
      <c r="BJ135" s="44"/>
      <c r="BK135" s="44"/>
      <c r="BL135" s="114">
        <f t="shared" si="10"/>
        <v>0</v>
      </c>
      <c r="BM135" s="114">
        <f t="shared" si="11"/>
        <v>0</v>
      </c>
      <c r="BN135" s="43"/>
      <c r="BO135" s="43"/>
      <c r="BP135" s="44"/>
      <c r="BQ135" s="114">
        <f t="shared" si="12"/>
        <v>0</v>
      </c>
      <c r="BR135" s="114">
        <f t="shared" si="13"/>
        <v>0</v>
      </c>
      <c r="BS135" s="44"/>
      <c r="BT135" s="44"/>
      <c r="BU135" s="1"/>
      <c r="BV135" s="114">
        <f t="shared" si="14"/>
        <v>0</v>
      </c>
      <c r="BW135" s="114">
        <f t="shared" si="15"/>
        <v>0</v>
      </c>
      <c r="BX135" s="44"/>
      <c r="BY135" s="44"/>
      <c r="BZ135" s="1"/>
      <c r="CA135" s="114">
        <f t="shared" si="16"/>
        <v>0</v>
      </c>
      <c r="CB135" s="114">
        <f t="shared" si="17"/>
        <v>0</v>
      </c>
      <c r="CC135" s="44"/>
      <c r="CD135" s="44"/>
      <c r="CE135" s="1"/>
      <c r="CF135" s="114">
        <f t="shared" si="18"/>
        <v>0</v>
      </c>
      <c r="CG135" s="114">
        <f t="shared" si="19"/>
        <v>0</v>
      </c>
      <c r="CH135" s="44"/>
      <c r="CI135" s="44"/>
      <c r="CJ135" s="1"/>
      <c r="CK135" s="114">
        <f t="shared" si="20"/>
        <v>0</v>
      </c>
      <c r="CL135" s="114">
        <f t="shared" si="21"/>
        <v>0</v>
      </c>
      <c r="CM135" s="44"/>
      <c r="CN135" s="44"/>
      <c r="CO135" s="1"/>
      <c r="CP135" s="114">
        <f t="shared" si="22"/>
        <v>0</v>
      </c>
      <c r="CQ135" s="114">
        <f t="shared" si="23"/>
        <v>0</v>
      </c>
      <c r="CR135" s="44"/>
      <c r="CS135" s="44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FZ135" s="92"/>
      <c r="GA135" s="92"/>
      <c r="GB135" s="92"/>
      <c r="GC135" s="92"/>
      <c r="GD135" s="92"/>
      <c r="GE135" s="92"/>
      <c r="GF135" s="92"/>
    </row>
    <row r="136" spans="1:188" s="2" customFormat="1" ht="15" customHeight="1" x14ac:dyDescent="0.25">
      <c r="A136" s="83"/>
      <c r="B136" s="83"/>
      <c r="C136" s="83"/>
      <c r="AF136" s="83"/>
      <c r="AG136" s="111"/>
      <c r="AH136" s="111"/>
      <c r="AI136" s="1"/>
      <c r="AJ136" s="1"/>
      <c r="AK136" s="1"/>
      <c r="AL136" s="44"/>
      <c r="AM136" s="114">
        <f t="shared" si="0"/>
        <v>0</v>
      </c>
      <c r="AN136" s="114">
        <f t="shared" si="1"/>
        <v>0</v>
      </c>
      <c r="AO136" s="44"/>
      <c r="AP136" s="44"/>
      <c r="AQ136" s="44"/>
      <c r="AR136" s="114">
        <f t="shared" si="2"/>
        <v>0</v>
      </c>
      <c r="AS136" s="114">
        <f t="shared" si="3"/>
        <v>0</v>
      </c>
      <c r="AT136" s="44"/>
      <c r="AU136" s="44"/>
      <c r="AV136" s="44"/>
      <c r="AW136" s="114">
        <f t="shared" si="4"/>
        <v>0</v>
      </c>
      <c r="AX136" s="114">
        <f t="shared" si="5"/>
        <v>0</v>
      </c>
      <c r="AY136" s="44"/>
      <c r="AZ136" s="44"/>
      <c r="BA136" s="44"/>
      <c r="BB136" s="114">
        <f t="shared" si="6"/>
        <v>0</v>
      </c>
      <c r="BC136" s="114">
        <f t="shared" si="7"/>
        <v>0</v>
      </c>
      <c r="BD136" s="44"/>
      <c r="BE136" s="44"/>
      <c r="BF136" s="44"/>
      <c r="BG136" s="114">
        <f t="shared" si="8"/>
        <v>0</v>
      </c>
      <c r="BH136" s="114">
        <f t="shared" si="9"/>
        <v>0</v>
      </c>
      <c r="BI136" s="44"/>
      <c r="BJ136" s="44"/>
      <c r="BK136" s="44"/>
      <c r="BL136" s="114">
        <f t="shared" si="10"/>
        <v>0</v>
      </c>
      <c r="BM136" s="114">
        <f t="shared" si="11"/>
        <v>0</v>
      </c>
      <c r="BN136" s="43"/>
      <c r="BO136" s="43"/>
      <c r="BP136" s="44"/>
      <c r="BQ136" s="114">
        <f t="shared" si="12"/>
        <v>0</v>
      </c>
      <c r="BR136" s="114">
        <f t="shared" si="13"/>
        <v>0</v>
      </c>
      <c r="BS136" s="44"/>
      <c r="BT136" s="44"/>
      <c r="BU136" s="1"/>
      <c r="BV136" s="114">
        <f t="shared" si="14"/>
        <v>0</v>
      </c>
      <c r="BW136" s="114">
        <f t="shared" si="15"/>
        <v>0</v>
      </c>
      <c r="BX136" s="44"/>
      <c r="BY136" s="44"/>
      <c r="BZ136" s="1"/>
      <c r="CA136" s="114">
        <f t="shared" si="16"/>
        <v>0</v>
      </c>
      <c r="CB136" s="114">
        <f t="shared" si="17"/>
        <v>0</v>
      </c>
      <c r="CC136" s="44"/>
      <c r="CD136" s="44"/>
      <c r="CE136" s="1"/>
      <c r="CF136" s="114">
        <f t="shared" si="18"/>
        <v>0</v>
      </c>
      <c r="CG136" s="114">
        <f t="shared" si="19"/>
        <v>0</v>
      </c>
      <c r="CH136" s="44"/>
      <c r="CI136" s="44"/>
      <c r="CJ136" s="1"/>
      <c r="CK136" s="114">
        <f t="shared" si="20"/>
        <v>0</v>
      </c>
      <c r="CL136" s="114">
        <f t="shared" si="21"/>
        <v>0</v>
      </c>
      <c r="CM136" s="44"/>
      <c r="CN136" s="44"/>
      <c r="CO136" s="1"/>
      <c r="CP136" s="114">
        <f t="shared" si="22"/>
        <v>0</v>
      </c>
      <c r="CQ136" s="114">
        <f t="shared" si="23"/>
        <v>0</v>
      </c>
      <c r="CR136" s="44"/>
      <c r="CS136" s="44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FZ136" s="92"/>
      <c r="GA136" s="92"/>
      <c r="GB136" s="92"/>
      <c r="GC136" s="92"/>
      <c r="GD136" s="92"/>
      <c r="GE136" s="92"/>
      <c r="GF136" s="92"/>
    </row>
    <row r="137" spans="1:188" s="2" customFormat="1" ht="15" customHeight="1" x14ac:dyDescent="0.25">
      <c r="A137" s="83"/>
      <c r="B137" s="83"/>
      <c r="C137" s="83"/>
      <c r="AF137" s="83"/>
      <c r="AG137" s="111"/>
      <c r="AH137" s="111"/>
      <c r="AI137" s="1"/>
      <c r="AJ137" s="1"/>
      <c r="AK137" s="1"/>
      <c r="AL137" s="44"/>
      <c r="AM137" s="114">
        <f t="shared" si="0"/>
        <v>0</v>
      </c>
      <c r="AN137" s="114">
        <f t="shared" si="1"/>
        <v>0</v>
      </c>
      <c r="AO137" s="44"/>
      <c r="AP137" s="44"/>
      <c r="AQ137" s="44"/>
      <c r="AR137" s="114">
        <f t="shared" si="2"/>
        <v>0</v>
      </c>
      <c r="AS137" s="114">
        <f t="shared" si="3"/>
        <v>0</v>
      </c>
      <c r="AT137" s="44"/>
      <c r="AU137" s="44"/>
      <c r="AV137" s="44"/>
      <c r="AW137" s="114">
        <f t="shared" si="4"/>
        <v>0</v>
      </c>
      <c r="AX137" s="114">
        <f t="shared" si="5"/>
        <v>0</v>
      </c>
      <c r="AY137" s="44"/>
      <c r="AZ137" s="44"/>
      <c r="BA137" s="44"/>
      <c r="BB137" s="114">
        <f t="shared" si="6"/>
        <v>0</v>
      </c>
      <c r="BC137" s="114">
        <f t="shared" si="7"/>
        <v>0</v>
      </c>
      <c r="BD137" s="44"/>
      <c r="BE137" s="44"/>
      <c r="BF137" s="44"/>
      <c r="BG137" s="114">
        <f t="shared" si="8"/>
        <v>0</v>
      </c>
      <c r="BH137" s="114">
        <f t="shared" si="9"/>
        <v>0</v>
      </c>
      <c r="BI137" s="44"/>
      <c r="BJ137" s="44"/>
      <c r="BK137" s="44"/>
      <c r="BL137" s="114">
        <f t="shared" si="10"/>
        <v>0</v>
      </c>
      <c r="BM137" s="114">
        <f t="shared" si="11"/>
        <v>0</v>
      </c>
      <c r="BN137" s="43"/>
      <c r="BO137" s="43"/>
      <c r="BP137" s="44"/>
      <c r="BQ137" s="114">
        <f t="shared" si="12"/>
        <v>0</v>
      </c>
      <c r="BR137" s="114">
        <f t="shared" si="13"/>
        <v>0</v>
      </c>
      <c r="BS137" s="44"/>
      <c r="BT137" s="44"/>
      <c r="BU137" s="1"/>
      <c r="BV137" s="114">
        <f t="shared" si="14"/>
        <v>0</v>
      </c>
      <c r="BW137" s="114">
        <f t="shared" si="15"/>
        <v>0</v>
      </c>
      <c r="BX137" s="44"/>
      <c r="BY137" s="44"/>
      <c r="BZ137" s="1"/>
      <c r="CA137" s="114">
        <f t="shared" si="16"/>
        <v>0</v>
      </c>
      <c r="CB137" s="114">
        <f t="shared" si="17"/>
        <v>0</v>
      </c>
      <c r="CC137" s="44"/>
      <c r="CD137" s="44"/>
      <c r="CE137" s="1"/>
      <c r="CF137" s="114">
        <f t="shared" si="18"/>
        <v>0</v>
      </c>
      <c r="CG137" s="114">
        <f t="shared" si="19"/>
        <v>0</v>
      </c>
      <c r="CH137" s="44"/>
      <c r="CI137" s="44"/>
      <c r="CJ137" s="1"/>
      <c r="CK137" s="114">
        <f t="shared" si="20"/>
        <v>0</v>
      </c>
      <c r="CL137" s="114">
        <f t="shared" si="21"/>
        <v>0</v>
      </c>
      <c r="CM137" s="44"/>
      <c r="CN137" s="44"/>
      <c r="CO137" s="1"/>
      <c r="CP137" s="114">
        <f t="shared" si="22"/>
        <v>0</v>
      </c>
      <c r="CQ137" s="114">
        <f t="shared" si="23"/>
        <v>0</v>
      </c>
      <c r="CR137" s="44"/>
      <c r="CS137" s="44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FZ137" s="92"/>
      <c r="GA137" s="92"/>
      <c r="GB137" s="92"/>
      <c r="GC137" s="92"/>
      <c r="GD137" s="92"/>
      <c r="GE137" s="92"/>
      <c r="GF137" s="92"/>
    </row>
    <row r="138" spans="1:188" s="2" customFormat="1" ht="15" customHeight="1" x14ac:dyDescent="0.25">
      <c r="A138" s="83"/>
      <c r="B138" s="83"/>
      <c r="C138" s="83"/>
      <c r="AF138" s="83"/>
      <c r="AG138" s="111"/>
      <c r="AH138" s="111"/>
      <c r="AI138" s="1"/>
      <c r="AJ138" s="1"/>
      <c r="AK138" s="1"/>
      <c r="AL138" s="44"/>
      <c r="AM138" s="114">
        <f t="shared" si="0"/>
        <v>0</v>
      </c>
      <c r="AN138" s="114">
        <f t="shared" si="1"/>
        <v>0</v>
      </c>
      <c r="AO138" s="44"/>
      <c r="AP138" s="44"/>
      <c r="AQ138" s="44"/>
      <c r="AR138" s="114">
        <f t="shared" si="2"/>
        <v>0</v>
      </c>
      <c r="AS138" s="114">
        <f t="shared" si="3"/>
        <v>0</v>
      </c>
      <c r="AT138" s="44"/>
      <c r="AU138" s="44"/>
      <c r="AV138" s="44"/>
      <c r="AW138" s="114">
        <f t="shared" si="4"/>
        <v>0</v>
      </c>
      <c r="AX138" s="114">
        <f t="shared" si="5"/>
        <v>0</v>
      </c>
      <c r="AY138" s="44"/>
      <c r="AZ138" s="44"/>
      <c r="BA138" s="44"/>
      <c r="BB138" s="114">
        <f t="shared" si="6"/>
        <v>0</v>
      </c>
      <c r="BC138" s="114">
        <f t="shared" si="7"/>
        <v>0</v>
      </c>
      <c r="BD138" s="44"/>
      <c r="BE138" s="44"/>
      <c r="BF138" s="44"/>
      <c r="BG138" s="114">
        <f t="shared" si="8"/>
        <v>0</v>
      </c>
      <c r="BH138" s="114">
        <f t="shared" si="9"/>
        <v>0</v>
      </c>
      <c r="BI138" s="44"/>
      <c r="BJ138" s="44"/>
      <c r="BK138" s="44"/>
      <c r="BL138" s="114">
        <f t="shared" si="10"/>
        <v>0</v>
      </c>
      <c r="BM138" s="114">
        <f t="shared" si="11"/>
        <v>0</v>
      </c>
      <c r="BN138" s="43"/>
      <c r="BO138" s="43"/>
      <c r="BP138" s="44"/>
      <c r="BQ138" s="114">
        <f t="shared" si="12"/>
        <v>0</v>
      </c>
      <c r="BR138" s="114">
        <f t="shared" si="13"/>
        <v>0</v>
      </c>
      <c r="BS138" s="44"/>
      <c r="BT138" s="44"/>
      <c r="BU138" s="1"/>
      <c r="BV138" s="114">
        <f t="shared" si="14"/>
        <v>0</v>
      </c>
      <c r="BW138" s="114">
        <f t="shared" si="15"/>
        <v>0</v>
      </c>
      <c r="BX138" s="44"/>
      <c r="BY138" s="44"/>
      <c r="BZ138" s="1"/>
      <c r="CA138" s="114">
        <f t="shared" si="16"/>
        <v>0</v>
      </c>
      <c r="CB138" s="114">
        <f t="shared" si="17"/>
        <v>0</v>
      </c>
      <c r="CC138" s="44"/>
      <c r="CD138" s="44"/>
      <c r="CE138" s="1"/>
      <c r="CF138" s="114">
        <f t="shared" si="18"/>
        <v>0</v>
      </c>
      <c r="CG138" s="114">
        <f t="shared" si="19"/>
        <v>0</v>
      </c>
      <c r="CH138" s="44"/>
      <c r="CI138" s="44"/>
      <c r="CJ138" s="1"/>
      <c r="CK138" s="114">
        <f t="shared" si="20"/>
        <v>0</v>
      </c>
      <c r="CL138" s="114">
        <f t="shared" si="21"/>
        <v>0</v>
      </c>
      <c r="CM138" s="44"/>
      <c r="CN138" s="44"/>
      <c r="CO138" s="1"/>
      <c r="CP138" s="114">
        <f t="shared" si="22"/>
        <v>0</v>
      </c>
      <c r="CQ138" s="114">
        <f t="shared" si="23"/>
        <v>0</v>
      </c>
      <c r="CR138" s="44"/>
      <c r="CS138" s="44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FZ138" s="92"/>
      <c r="GA138" s="92"/>
      <c r="GB138" s="92"/>
      <c r="GC138" s="92"/>
      <c r="GD138" s="92"/>
      <c r="GE138" s="92"/>
      <c r="GF138" s="92"/>
    </row>
    <row r="139" spans="1:188" s="2" customFormat="1" ht="15" customHeight="1" x14ac:dyDescent="0.25">
      <c r="A139" s="83"/>
      <c r="B139" s="83"/>
      <c r="C139" s="83"/>
      <c r="AF139" s="83"/>
      <c r="AG139" s="111"/>
      <c r="AH139" s="111"/>
      <c r="AI139" s="1"/>
      <c r="AJ139" s="1"/>
      <c r="AK139" s="1"/>
      <c r="AL139" s="44"/>
      <c r="AM139" s="114">
        <f t="shared" si="0"/>
        <v>0</v>
      </c>
      <c r="AN139" s="114">
        <f t="shared" si="1"/>
        <v>0</v>
      </c>
      <c r="AO139" s="44"/>
      <c r="AP139" s="44"/>
      <c r="AQ139" s="44"/>
      <c r="AR139" s="114">
        <f t="shared" si="2"/>
        <v>0</v>
      </c>
      <c r="AS139" s="114">
        <f t="shared" si="3"/>
        <v>0</v>
      </c>
      <c r="AT139" s="44"/>
      <c r="AU139" s="44"/>
      <c r="AV139" s="44"/>
      <c r="AW139" s="114">
        <f t="shared" si="4"/>
        <v>0</v>
      </c>
      <c r="AX139" s="114">
        <f t="shared" si="5"/>
        <v>0</v>
      </c>
      <c r="AY139" s="44"/>
      <c r="AZ139" s="44"/>
      <c r="BA139" s="44"/>
      <c r="BB139" s="114">
        <f t="shared" si="6"/>
        <v>0</v>
      </c>
      <c r="BC139" s="114">
        <f t="shared" si="7"/>
        <v>0</v>
      </c>
      <c r="BD139" s="44"/>
      <c r="BE139" s="44"/>
      <c r="BF139" s="44"/>
      <c r="BG139" s="114">
        <f t="shared" si="8"/>
        <v>0</v>
      </c>
      <c r="BH139" s="114">
        <f t="shared" si="9"/>
        <v>0</v>
      </c>
      <c r="BI139" s="44"/>
      <c r="BJ139" s="44"/>
      <c r="BK139" s="44"/>
      <c r="BL139" s="114">
        <f t="shared" si="10"/>
        <v>0</v>
      </c>
      <c r="BM139" s="114">
        <f t="shared" si="11"/>
        <v>0</v>
      </c>
      <c r="BN139" s="43"/>
      <c r="BO139" s="43"/>
      <c r="BP139" s="44"/>
      <c r="BQ139" s="114">
        <f t="shared" si="12"/>
        <v>0</v>
      </c>
      <c r="BR139" s="114">
        <f t="shared" si="13"/>
        <v>0</v>
      </c>
      <c r="BS139" s="44"/>
      <c r="BT139" s="44"/>
      <c r="BU139" s="1"/>
      <c r="BV139" s="114">
        <f t="shared" si="14"/>
        <v>0</v>
      </c>
      <c r="BW139" s="114">
        <f t="shared" si="15"/>
        <v>0</v>
      </c>
      <c r="BX139" s="44"/>
      <c r="BY139" s="44"/>
      <c r="BZ139" s="1"/>
      <c r="CA139" s="114">
        <f t="shared" si="16"/>
        <v>0</v>
      </c>
      <c r="CB139" s="114">
        <f t="shared" si="17"/>
        <v>0</v>
      </c>
      <c r="CC139" s="44"/>
      <c r="CD139" s="44"/>
      <c r="CE139" s="1"/>
      <c r="CF139" s="114">
        <f t="shared" si="18"/>
        <v>0</v>
      </c>
      <c r="CG139" s="114">
        <f t="shared" si="19"/>
        <v>0</v>
      </c>
      <c r="CH139" s="44"/>
      <c r="CI139" s="44"/>
      <c r="CJ139" s="1"/>
      <c r="CK139" s="114">
        <f t="shared" si="20"/>
        <v>0</v>
      </c>
      <c r="CL139" s="114">
        <f t="shared" si="21"/>
        <v>0</v>
      </c>
      <c r="CM139" s="44"/>
      <c r="CN139" s="44"/>
      <c r="CO139" s="1"/>
      <c r="CP139" s="114">
        <f t="shared" si="22"/>
        <v>0</v>
      </c>
      <c r="CQ139" s="114">
        <f t="shared" si="23"/>
        <v>0</v>
      </c>
      <c r="CR139" s="44"/>
      <c r="CS139" s="44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FZ139" s="92"/>
      <c r="GA139" s="92"/>
      <c r="GB139" s="92"/>
      <c r="GC139" s="92"/>
      <c r="GD139" s="92"/>
      <c r="GE139" s="92"/>
      <c r="GF139" s="92"/>
    </row>
    <row r="140" spans="1:188" s="2" customFormat="1" ht="15" customHeight="1" x14ac:dyDescent="0.25">
      <c r="A140" s="83"/>
      <c r="B140" s="83"/>
      <c r="C140" s="83"/>
      <c r="AF140" s="83"/>
      <c r="AG140" s="111"/>
      <c r="AH140" s="111"/>
      <c r="AI140" s="1"/>
      <c r="AJ140" s="1"/>
      <c r="AK140" s="1"/>
      <c r="AL140" s="44"/>
      <c r="AM140" s="114">
        <f t="shared" si="0"/>
        <v>0</v>
      </c>
      <c r="AN140" s="114">
        <f t="shared" si="1"/>
        <v>0</v>
      </c>
      <c r="AO140" s="44"/>
      <c r="AP140" s="44"/>
      <c r="AQ140" s="44"/>
      <c r="AR140" s="114">
        <f t="shared" si="2"/>
        <v>0</v>
      </c>
      <c r="AS140" s="114">
        <f t="shared" si="3"/>
        <v>0</v>
      </c>
      <c r="AT140" s="44"/>
      <c r="AU140" s="44"/>
      <c r="AV140" s="44"/>
      <c r="AW140" s="114">
        <f t="shared" si="4"/>
        <v>0</v>
      </c>
      <c r="AX140" s="114">
        <f t="shared" si="5"/>
        <v>0</v>
      </c>
      <c r="AY140" s="44"/>
      <c r="AZ140" s="44"/>
      <c r="BA140" s="44"/>
      <c r="BB140" s="114">
        <f t="shared" si="6"/>
        <v>0</v>
      </c>
      <c r="BC140" s="114">
        <f t="shared" si="7"/>
        <v>0</v>
      </c>
      <c r="BD140" s="44"/>
      <c r="BE140" s="44"/>
      <c r="BF140" s="44"/>
      <c r="BG140" s="114">
        <f t="shared" si="8"/>
        <v>0</v>
      </c>
      <c r="BH140" s="114">
        <f t="shared" si="9"/>
        <v>0</v>
      </c>
      <c r="BI140" s="44"/>
      <c r="BJ140" s="44"/>
      <c r="BK140" s="44"/>
      <c r="BL140" s="114">
        <f t="shared" si="10"/>
        <v>0</v>
      </c>
      <c r="BM140" s="114">
        <f t="shared" si="11"/>
        <v>0</v>
      </c>
      <c r="BN140" s="43"/>
      <c r="BO140" s="43"/>
      <c r="BP140" s="44"/>
      <c r="BQ140" s="114">
        <f t="shared" si="12"/>
        <v>0</v>
      </c>
      <c r="BR140" s="114">
        <f t="shared" si="13"/>
        <v>0</v>
      </c>
      <c r="BS140" s="44"/>
      <c r="BT140" s="44"/>
      <c r="BU140" s="1"/>
      <c r="BV140" s="114">
        <f t="shared" si="14"/>
        <v>0</v>
      </c>
      <c r="BW140" s="114">
        <f t="shared" si="15"/>
        <v>0</v>
      </c>
      <c r="BX140" s="44"/>
      <c r="BY140" s="44"/>
      <c r="BZ140" s="1"/>
      <c r="CA140" s="114">
        <f t="shared" si="16"/>
        <v>0</v>
      </c>
      <c r="CB140" s="114">
        <f t="shared" si="17"/>
        <v>0</v>
      </c>
      <c r="CC140" s="44"/>
      <c r="CD140" s="44"/>
      <c r="CE140" s="1"/>
      <c r="CF140" s="114">
        <f t="shared" si="18"/>
        <v>0</v>
      </c>
      <c r="CG140" s="114">
        <f t="shared" si="19"/>
        <v>0</v>
      </c>
      <c r="CH140" s="44"/>
      <c r="CI140" s="44"/>
      <c r="CJ140" s="1"/>
      <c r="CK140" s="114">
        <f t="shared" si="20"/>
        <v>0</v>
      </c>
      <c r="CL140" s="114">
        <f t="shared" si="21"/>
        <v>0</v>
      </c>
      <c r="CM140" s="44"/>
      <c r="CN140" s="44"/>
      <c r="CO140" s="1"/>
      <c r="CP140" s="114">
        <f t="shared" si="22"/>
        <v>0</v>
      </c>
      <c r="CQ140" s="114">
        <f t="shared" si="23"/>
        <v>0</v>
      </c>
      <c r="CR140" s="44"/>
      <c r="CS140" s="44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FZ140" s="92"/>
      <c r="GA140" s="92"/>
      <c r="GB140" s="92"/>
      <c r="GC140" s="92"/>
      <c r="GD140" s="92"/>
      <c r="GE140" s="92"/>
      <c r="GF140" s="92"/>
    </row>
    <row r="141" spans="1:188" s="2" customFormat="1" ht="15" customHeight="1" x14ac:dyDescent="0.25">
      <c r="A141" s="83"/>
      <c r="B141" s="83"/>
      <c r="C141" s="83"/>
      <c r="AF141" s="83"/>
      <c r="AG141" s="111"/>
      <c r="AH141" s="111"/>
      <c r="AI141" s="1"/>
      <c r="AJ141" s="1"/>
      <c r="AK141" s="1"/>
      <c r="AL141" s="44"/>
      <c r="AM141" s="114">
        <f t="shared" si="0"/>
        <v>0</v>
      </c>
      <c r="AN141" s="114">
        <f t="shared" si="1"/>
        <v>0</v>
      </c>
      <c r="AO141" s="44"/>
      <c r="AP141" s="44"/>
      <c r="AQ141" s="44"/>
      <c r="AR141" s="114">
        <f t="shared" si="2"/>
        <v>0</v>
      </c>
      <c r="AS141" s="114">
        <f t="shared" si="3"/>
        <v>0</v>
      </c>
      <c r="AT141" s="44"/>
      <c r="AU141" s="44"/>
      <c r="AV141" s="44"/>
      <c r="AW141" s="114">
        <f t="shared" si="4"/>
        <v>0</v>
      </c>
      <c r="AX141" s="114">
        <f t="shared" si="5"/>
        <v>0</v>
      </c>
      <c r="AY141" s="44"/>
      <c r="AZ141" s="44"/>
      <c r="BA141" s="44"/>
      <c r="BB141" s="114">
        <f t="shared" si="6"/>
        <v>0</v>
      </c>
      <c r="BC141" s="114">
        <f t="shared" si="7"/>
        <v>0</v>
      </c>
      <c r="BD141" s="44"/>
      <c r="BE141" s="44"/>
      <c r="BF141" s="44"/>
      <c r="BG141" s="114">
        <f t="shared" si="8"/>
        <v>0</v>
      </c>
      <c r="BH141" s="114">
        <f t="shared" si="9"/>
        <v>0</v>
      </c>
      <c r="BI141" s="44"/>
      <c r="BJ141" s="44"/>
      <c r="BK141" s="44"/>
      <c r="BL141" s="114">
        <f t="shared" si="10"/>
        <v>0</v>
      </c>
      <c r="BM141" s="114">
        <f t="shared" si="11"/>
        <v>0</v>
      </c>
      <c r="BN141" s="43"/>
      <c r="BO141" s="43"/>
      <c r="BP141" s="44"/>
      <c r="BQ141" s="114">
        <f t="shared" si="12"/>
        <v>0</v>
      </c>
      <c r="BR141" s="114">
        <f t="shared" si="13"/>
        <v>0</v>
      </c>
      <c r="BS141" s="44"/>
      <c r="BT141" s="44"/>
      <c r="BU141" s="1"/>
      <c r="BV141" s="114">
        <f t="shared" si="14"/>
        <v>0</v>
      </c>
      <c r="BW141" s="114">
        <f t="shared" si="15"/>
        <v>0</v>
      </c>
      <c r="BX141" s="44"/>
      <c r="BY141" s="44"/>
      <c r="BZ141" s="1"/>
      <c r="CA141" s="114">
        <f t="shared" si="16"/>
        <v>0</v>
      </c>
      <c r="CB141" s="114">
        <f t="shared" si="17"/>
        <v>0</v>
      </c>
      <c r="CC141" s="44"/>
      <c r="CD141" s="44"/>
      <c r="CE141" s="1"/>
      <c r="CF141" s="114">
        <f t="shared" si="18"/>
        <v>0</v>
      </c>
      <c r="CG141" s="114">
        <f t="shared" si="19"/>
        <v>0</v>
      </c>
      <c r="CH141" s="44"/>
      <c r="CI141" s="44"/>
      <c r="CJ141" s="1"/>
      <c r="CK141" s="114">
        <f t="shared" si="20"/>
        <v>0</v>
      </c>
      <c r="CL141" s="114">
        <f t="shared" si="21"/>
        <v>0</v>
      </c>
      <c r="CM141" s="44"/>
      <c r="CN141" s="44"/>
      <c r="CO141" s="1"/>
      <c r="CP141" s="114">
        <f t="shared" si="22"/>
        <v>0</v>
      </c>
      <c r="CQ141" s="114">
        <f t="shared" si="23"/>
        <v>0</v>
      </c>
      <c r="CR141" s="44"/>
      <c r="CS141" s="44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FZ141" s="92"/>
      <c r="GA141" s="92"/>
      <c r="GB141" s="92"/>
      <c r="GC141" s="92"/>
      <c r="GD141" s="92"/>
      <c r="GE141" s="92"/>
      <c r="GF141" s="92"/>
    </row>
    <row r="142" spans="1:188" s="2" customFormat="1" ht="15" customHeight="1" x14ac:dyDescent="0.25">
      <c r="A142" s="83"/>
      <c r="B142" s="83"/>
      <c r="C142" s="83"/>
      <c r="AF142" s="83"/>
      <c r="AG142" s="111"/>
      <c r="AH142" s="111"/>
      <c r="AI142" s="1"/>
      <c r="AJ142" s="1"/>
      <c r="AK142" s="1"/>
      <c r="AL142" s="44"/>
      <c r="AM142" s="114">
        <f t="shared" si="0"/>
        <v>0</v>
      </c>
      <c r="AN142" s="114">
        <f t="shared" si="1"/>
        <v>0</v>
      </c>
      <c r="AO142" s="44"/>
      <c r="AP142" s="44"/>
      <c r="AQ142" s="44"/>
      <c r="AR142" s="114">
        <f t="shared" si="2"/>
        <v>0</v>
      </c>
      <c r="AS142" s="114">
        <f t="shared" si="3"/>
        <v>0</v>
      </c>
      <c r="AT142" s="44"/>
      <c r="AU142" s="44"/>
      <c r="AV142" s="44"/>
      <c r="AW142" s="114">
        <f t="shared" si="4"/>
        <v>0</v>
      </c>
      <c r="AX142" s="114">
        <f t="shared" si="5"/>
        <v>0</v>
      </c>
      <c r="AY142" s="44"/>
      <c r="AZ142" s="44"/>
      <c r="BA142" s="44"/>
      <c r="BB142" s="114">
        <f t="shared" si="6"/>
        <v>0</v>
      </c>
      <c r="BC142" s="114">
        <f t="shared" si="7"/>
        <v>0</v>
      </c>
      <c r="BD142" s="44"/>
      <c r="BE142" s="44"/>
      <c r="BF142" s="44"/>
      <c r="BG142" s="114">
        <f t="shared" si="8"/>
        <v>0</v>
      </c>
      <c r="BH142" s="114">
        <f t="shared" si="9"/>
        <v>0</v>
      </c>
      <c r="BI142" s="44"/>
      <c r="BJ142" s="44"/>
      <c r="BK142" s="44"/>
      <c r="BL142" s="114">
        <f t="shared" si="10"/>
        <v>0</v>
      </c>
      <c r="BM142" s="114">
        <f t="shared" si="11"/>
        <v>0</v>
      </c>
      <c r="BN142" s="43"/>
      <c r="BO142" s="43"/>
      <c r="BP142" s="44"/>
      <c r="BQ142" s="114">
        <f t="shared" si="12"/>
        <v>0</v>
      </c>
      <c r="BR142" s="114">
        <f t="shared" si="13"/>
        <v>0</v>
      </c>
      <c r="BS142" s="44"/>
      <c r="BT142" s="44"/>
      <c r="BU142" s="1"/>
      <c r="BV142" s="114">
        <f t="shared" si="14"/>
        <v>0</v>
      </c>
      <c r="BW142" s="114">
        <f t="shared" si="15"/>
        <v>0</v>
      </c>
      <c r="BX142" s="44"/>
      <c r="BY142" s="44"/>
      <c r="BZ142" s="1"/>
      <c r="CA142" s="114">
        <f t="shared" si="16"/>
        <v>0</v>
      </c>
      <c r="CB142" s="114">
        <f t="shared" si="17"/>
        <v>0</v>
      </c>
      <c r="CC142" s="44"/>
      <c r="CD142" s="44"/>
      <c r="CE142" s="1"/>
      <c r="CF142" s="114">
        <f t="shared" si="18"/>
        <v>0</v>
      </c>
      <c r="CG142" s="114">
        <f t="shared" si="19"/>
        <v>0</v>
      </c>
      <c r="CH142" s="44"/>
      <c r="CI142" s="44"/>
      <c r="CJ142" s="1"/>
      <c r="CK142" s="114">
        <f t="shared" si="20"/>
        <v>0</v>
      </c>
      <c r="CL142" s="114">
        <f t="shared" si="21"/>
        <v>0</v>
      </c>
      <c r="CM142" s="44"/>
      <c r="CN142" s="44"/>
      <c r="CO142" s="1"/>
      <c r="CP142" s="114">
        <f t="shared" si="22"/>
        <v>0</v>
      </c>
      <c r="CQ142" s="114">
        <f t="shared" si="23"/>
        <v>0</v>
      </c>
      <c r="CR142" s="44"/>
      <c r="CS142" s="44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FZ142" s="92"/>
      <c r="GA142" s="92"/>
      <c r="GB142" s="92"/>
      <c r="GC142" s="92"/>
      <c r="GD142" s="92"/>
      <c r="GE142" s="92"/>
      <c r="GF142" s="92"/>
    </row>
    <row r="143" spans="1:188" s="2" customFormat="1" ht="15" customHeight="1" x14ac:dyDescent="0.25">
      <c r="A143" s="83"/>
      <c r="B143" s="83"/>
      <c r="C143" s="83"/>
      <c r="AF143" s="83"/>
      <c r="AG143" s="111"/>
      <c r="AH143" s="111"/>
      <c r="AI143" s="1"/>
      <c r="AJ143" s="1"/>
      <c r="AK143" s="1"/>
      <c r="AL143" s="44"/>
      <c r="AM143" s="114">
        <f t="shared" si="0"/>
        <v>0</v>
      </c>
      <c r="AN143" s="114">
        <f t="shared" si="1"/>
        <v>0</v>
      </c>
      <c r="AO143" s="44"/>
      <c r="AP143" s="44"/>
      <c r="AQ143" s="44"/>
      <c r="AR143" s="114">
        <f t="shared" si="2"/>
        <v>0</v>
      </c>
      <c r="AS143" s="114">
        <f t="shared" si="3"/>
        <v>0</v>
      </c>
      <c r="AT143" s="44"/>
      <c r="AU143" s="44"/>
      <c r="AV143" s="44"/>
      <c r="AW143" s="114">
        <f t="shared" si="4"/>
        <v>0</v>
      </c>
      <c r="AX143" s="114">
        <f t="shared" si="5"/>
        <v>0</v>
      </c>
      <c r="AY143" s="44"/>
      <c r="AZ143" s="44"/>
      <c r="BA143" s="44"/>
      <c r="BB143" s="114">
        <f t="shared" si="6"/>
        <v>0</v>
      </c>
      <c r="BC143" s="114">
        <f t="shared" si="7"/>
        <v>0</v>
      </c>
      <c r="BD143" s="44"/>
      <c r="BE143" s="44"/>
      <c r="BF143" s="44"/>
      <c r="BG143" s="114">
        <f t="shared" si="8"/>
        <v>0</v>
      </c>
      <c r="BH143" s="114">
        <f t="shared" si="9"/>
        <v>0</v>
      </c>
      <c r="BI143" s="44"/>
      <c r="BJ143" s="44"/>
      <c r="BK143" s="44"/>
      <c r="BL143" s="114">
        <f t="shared" si="10"/>
        <v>0</v>
      </c>
      <c r="BM143" s="114">
        <f t="shared" si="11"/>
        <v>0</v>
      </c>
      <c r="BN143" s="43"/>
      <c r="BO143" s="43"/>
      <c r="BP143" s="44"/>
      <c r="BQ143" s="114">
        <f t="shared" si="12"/>
        <v>0</v>
      </c>
      <c r="BR143" s="114">
        <f t="shared" si="13"/>
        <v>0</v>
      </c>
      <c r="BS143" s="44"/>
      <c r="BT143" s="44"/>
      <c r="BU143" s="1"/>
      <c r="BV143" s="114">
        <f t="shared" si="14"/>
        <v>0</v>
      </c>
      <c r="BW143" s="114">
        <f t="shared" si="15"/>
        <v>0</v>
      </c>
      <c r="BX143" s="44"/>
      <c r="BY143" s="44"/>
      <c r="BZ143" s="1"/>
      <c r="CA143" s="114">
        <f t="shared" si="16"/>
        <v>0</v>
      </c>
      <c r="CB143" s="114">
        <f t="shared" si="17"/>
        <v>0</v>
      </c>
      <c r="CC143" s="44"/>
      <c r="CD143" s="44"/>
      <c r="CE143" s="1"/>
      <c r="CF143" s="114">
        <f t="shared" si="18"/>
        <v>0</v>
      </c>
      <c r="CG143" s="114">
        <f t="shared" si="19"/>
        <v>0</v>
      </c>
      <c r="CH143" s="44"/>
      <c r="CI143" s="44"/>
      <c r="CJ143" s="1"/>
      <c r="CK143" s="114">
        <f t="shared" si="20"/>
        <v>0</v>
      </c>
      <c r="CL143" s="114">
        <f t="shared" si="21"/>
        <v>0</v>
      </c>
      <c r="CM143" s="44"/>
      <c r="CN143" s="44"/>
      <c r="CO143" s="1"/>
      <c r="CP143" s="114">
        <f t="shared" si="22"/>
        <v>0</v>
      </c>
      <c r="CQ143" s="114">
        <f t="shared" si="23"/>
        <v>0</v>
      </c>
      <c r="CR143" s="44"/>
      <c r="CS143" s="44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FZ143" s="92"/>
      <c r="GA143" s="92"/>
      <c r="GB143" s="92"/>
      <c r="GC143" s="92"/>
      <c r="GD143" s="92"/>
      <c r="GE143" s="92"/>
      <c r="GF143" s="92"/>
    </row>
    <row r="144" spans="1:188" s="2" customFormat="1" ht="15" customHeight="1" x14ac:dyDescent="0.25">
      <c r="A144" s="83"/>
      <c r="B144" s="83"/>
      <c r="C144" s="83"/>
      <c r="AF144" s="83"/>
      <c r="AG144" s="111"/>
      <c r="AH144" s="111"/>
      <c r="AI144" s="1"/>
      <c r="AJ144" s="1"/>
      <c r="AK144" s="1"/>
      <c r="AL144" s="44"/>
      <c r="AM144" s="114">
        <f t="shared" si="0"/>
        <v>0</v>
      </c>
      <c r="AN144" s="114">
        <f t="shared" si="1"/>
        <v>0</v>
      </c>
      <c r="AO144" s="44"/>
      <c r="AP144" s="44"/>
      <c r="AQ144" s="44"/>
      <c r="AR144" s="114">
        <f t="shared" si="2"/>
        <v>0</v>
      </c>
      <c r="AS144" s="114">
        <f t="shared" si="3"/>
        <v>0</v>
      </c>
      <c r="AT144" s="44"/>
      <c r="AU144" s="44"/>
      <c r="AV144" s="44"/>
      <c r="AW144" s="114">
        <f t="shared" si="4"/>
        <v>0</v>
      </c>
      <c r="AX144" s="114">
        <f t="shared" si="5"/>
        <v>0</v>
      </c>
      <c r="AY144" s="44"/>
      <c r="AZ144" s="44"/>
      <c r="BA144" s="44"/>
      <c r="BB144" s="114">
        <f t="shared" si="6"/>
        <v>0</v>
      </c>
      <c r="BC144" s="114">
        <f t="shared" si="7"/>
        <v>0</v>
      </c>
      <c r="BD144" s="44"/>
      <c r="BE144" s="44"/>
      <c r="BF144" s="44"/>
      <c r="BG144" s="114">
        <f t="shared" si="8"/>
        <v>0</v>
      </c>
      <c r="BH144" s="114">
        <f t="shared" si="9"/>
        <v>0</v>
      </c>
      <c r="BI144" s="44"/>
      <c r="BJ144" s="44"/>
      <c r="BK144" s="44"/>
      <c r="BL144" s="114">
        <f t="shared" si="10"/>
        <v>0</v>
      </c>
      <c r="BM144" s="114">
        <f t="shared" si="11"/>
        <v>0</v>
      </c>
      <c r="BN144" s="43"/>
      <c r="BO144" s="43"/>
      <c r="BP144" s="44"/>
      <c r="BQ144" s="114">
        <f t="shared" si="12"/>
        <v>0</v>
      </c>
      <c r="BR144" s="114">
        <f t="shared" si="13"/>
        <v>0</v>
      </c>
      <c r="BS144" s="44"/>
      <c r="BT144" s="44"/>
      <c r="BU144" s="1"/>
      <c r="BV144" s="114">
        <f t="shared" si="14"/>
        <v>0</v>
      </c>
      <c r="BW144" s="114">
        <f t="shared" si="15"/>
        <v>0</v>
      </c>
      <c r="BX144" s="44"/>
      <c r="BY144" s="44"/>
      <c r="BZ144" s="1"/>
      <c r="CA144" s="114">
        <f t="shared" si="16"/>
        <v>0</v>
      </c>
      <c r="CB144" s="114">
        <f t="shared" si="17"/>
        <v>0</v>
      </c>
      <c r="CC144" s="44"/>
      <c r="CD144" s="44"/>
      <c r="CE144" s="1"/>
      <c r="CF144" s="114">
        <f t="shared" si="18"/>
        <v>0</v>
      </c>
      <c r="CG144" s="114">
        <f t="shared" si="19"/>
        <v>0</v>
      </c>
      <c r="CH144" s="44"/>
      <c r="CI144" s="44"/>
      <c r="CJ144" s="1"/>
      <c r="CK144" s="114">
        <f t="shared" si="20"/>
        <v>0</v>
      </c>
      <c r="CL144" s="114">
        <f t="shared" si="21"/>
        <v>0</v>
      </c>
      <c r="CM144" s="44"/>
      <c r="CN144" s="44"/>
      <c r="CO144" s="1"/>
      <c r="CP144" s="114">
        <f t="shared" si="22"/>
        <v>0</v>
      </c>
      <c r="CQ144" s="114">
        <f t="shared" si="23"/>
        <v>0</v>
      </c>
      <c r="CR144" s="44"/>
      <c r="CS144" s="44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FZ144" s="92"/>
      <c r="GA144" s="92"/>
      <c r="GB144" s="92"/>
      <c r="GC144" s="92"/>
      <c r="GD144" s="92"/>
      <c r="GE144" s="92"/>
      <c r="GF144" s="92"/>
    </row>
    <row r="145" spans="1:188" s="2" customFormat="1" ht="15" customHeight="1" x14ac:dyDescent="0.25">
      <c r="A145" s="83"/>
      <c r="B145" s="83"/>
      <c r="C145" s="83"/>
      <c r="AF145" s="83"/>
      <c r="AG145" s="111"/>
      <c r="AH145" s="111"/>
      <c r="AI145" s="1"/>
      <c r="AJ145" s="1"/>
      <c r="AK145" s="1"/>
      <c r="AL145" s="44"/>
      <c r="AM145" s="114">
        <f t="shared" si="0"/>
        <v>0</v>
      </c>
      <c r="AN145" s="114">
        <f t="shared" si="1"/>
        <v>0</v>
      </c>
      <c r="AO145" s="44"/>
      <c r="AP145" s="44"/>
      <c r="AQ145" s="44"/>
      <c r="AR145" s="114">
        <f t="shared" si="2"/>
        <v>0</v>
      </c>
      <c r="AS145" s="114">
        <f t="shared" si="3"/>
        <v>0</v>
      </c>
      <c r="AT145" s="44"/>
      <c r="AU145" s="44"/>
      <c r="AV145" s="44"/>
      <c r="AW145" s="114">
        <f t="shared" si="4"/>
        <v>0</v>
      </c>
      <c r="AX145" s="114">
        <f t="shared" si="5"/>
        <v>0</v>
      </c>
      <c r="AY145" s="44"/>
      <c r="AZ145" s="44"/>
      <c r="BA145" s="44"/>
      <c r="BB145" s="114">
        <f t="shared" si="6"/>
        <v>0</v>
      </c>
      <c r="BC145" s="114">
        <f t="shared" si="7"/>
        <v>0</v>
      </c>
      <c r="BD145" s="44"/>
      <c r="BE145" s="44"/>
      <c r="BF145" s="44"/>
      <c r="BG145" s="114">
        <f t="shared" si="8"/>
        <v>0</v>
      </c>
      <c r="BH145" s="114">
        <f t="shared" si="9"/>
        <v>0</v>
      </c>
      <c r="BI145" s="44"/>
      <c r="BJ145" s="44"/>
      <c r="BK145" s="44"/>
      <c r="BL145" s="114">
        <f t="shared" si="10"/>
        <v>0</v>
      </c>
      <c r="BM145" s="114">
        <f t="shared" si="11"/>
        <v>0</v>
      </c>
      <c r="BN145" s="43"/>
      <c r="BO145" s="43"/>
      <c r="BP145" s="44"/>
      <c r="BQ145" s="114">
        <f t="shared" si="12"/>
        <v>0</v>
      </c>
      <c r="BR145" s="114">
        <f t="shared" si="13"/>
        <v>0</v>
      </c>
      <c r="BS145" s="44"/>
      <c r="BT145" s="44"/>
      <c r="BU145" s="1"/>
      <c r="BV145" s="114">
        <f t="shared" si="14"/>
        <v>0</v>
      </c>
      <c r="BW145" s="114">
        <f t="shared" si="15"/>
        <v>0</v>
      </c>
      <c r="BX145" s="44"/>
      <c r="BY145" s="44"/>
      <c r="BZ145" s="1"/>
      <c r="CA145" s="114">
        <f t="shared" si="16"/>
        <v>0</v>
      </c>
      <c r="CB145" s="114">
        <f t="shared" si="17"/>
        <v>0</v>
      </c>
      <c r="CC145" s="44"/>
      <c r="CD145" s="44"/>
      <c r="CE145" s="1"/>
      <c r="CF145" s="114">
        <f t="shared" si="18"/>
        <v>0</v>
      </c>
      <c r="CG145" s="114">
        <f t="shared" si="19"/>
        <v>0</v>
      </c>
      <c r="CH145" s="44"/>
      <c r="CI145" s="44"/>
      <c r="CJ145" s="1"/>
      <c r="CK145" s="114">
        <f t="shared" si="20"/>
        <v>0</v>
      </c>
      <c r="CL145" s="114">
        <f t="shared" si="21"/>
        <v>0</v>
      </c>
      <c r="CM145" s="44"/>
      <c r="CN145" s="44"/>
      <c r="CO145" s="1"/>
      <c r="CP145" s="114">
        <f t="shared" si="22"/>
        <v>0</v>
      </c>
      <c r="CQ145" s="114">
        <f t="shared" si="23"/>
        <v>0</v>
      </c>
      <c r="CR145" s="44"/>
      <c r="CS145" s="44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FZ145" s="92"/>
      <c r="GA145" s="92"/>
      <c r="GB145" s="92"/>
      <c r="GC145" s="92"/>
      <c r="GD145" s="92"/>
      <c r="GE145" s="92"/>
      <c r="GF145" s="92"/>
    </row>
    <row r="146" spans="1:188" s="2" customFormat="1" ht="15" customHeight="1" x14ac:dyDescent="0.25">
      <c r="A146" s="83"/>
      <c r="B146" s="83"/>
      <c r="C146" s="83"/>
      <c r="AF146" s="83"/>
      <c r="AG146" s="111"/>
      <c r="AH146" s="111"/>
      <c r="AI146" s="1"/>
      <c r="AJ146" s="1"/>
      <c r="AK146" s="1"/>
      <c r="AL146" s="44"/>
      <c r="AM146" s="114">
        <f t="shared" si="0"/>
        <v>0</v>
      </c>
      <c r="AN146" s="114">
        <f t="shared" si="1"/>
        <v>0</v>
      </c>
      <c r="AO146" s="44"/>
      <c r="AP146" s="44"/>
      <c r="AQ146" s="44"/>
      <c r="AR146" s="114">
        <f t="shared" si="2"/>
        <v>0</v>
      </c>
      <c r="AS146" s="114">
        <f t="shared" si="3"/>
        <v>0</v>
      </c>
      <c r="AT146" s="44"/>
      <c r="AU146" s="44"/>
      <c r="AV146" s="44"/>
      <c r="AW146" s="114">
        <f t="shared" si="4"/>
        <v>0</v>
      </c>
      <c r="AX146" s="114">
        <f t="shared" si="5"/>
        <v>0</v>
      </c>
      <c r="AY146" s="44"/>
      <c r="AZ146" s="44"/>
      <c r="BA146" s="44"/>
      <c r="BB146" s="114">
        <f t="shared" si="6"/>
        <v>0</v>
      </c>
      <c r="BC146" s="114">
        <f t="shared" si="7"/>
        <v>0</v>
      </c>
      <c r="BD146" s="44"/>
      <c r="BE146" s="44"/>
      <c r="BF146" s="44"/>
      <c r="BG146" s="114">
        <f t="shared" si="8"/>
        <v>0</v>
      </c>
      <c r="BH146" s="114">
        <f t="shared" si="9"/>
        <v>0</v>
      </c>
      <c r="BI146" s="44"/>
      <c r="BJ146" s="44"/>
      <c r="BK146" s="44"/>
      <c r="BL146" s="114">
        <f t="shared" si="10"/>
        <v>0</v>
      </c>
      <c r="BM146" s="114">
        <f t="shared" si="11"/>
        <v>0</v>
      </c>
      <c r="BN146" s="43"/>
      <c r="BO146" s="43"/>
      <c r="BP146" s="44"/>
      <c r="BQ146" s="114">
        <f t="shared" si="12"/>
        <v>0</v>
      </c>
      <c r="BR146" s="114">
        <f t="shared" si="13"/>
        <v>0</v>
      </c>
      <c r="BS146" s="44"/>
      <c r="BT146" s="44"/>
      <c r="BU146" s="1"/>
      <c r="BV146" s="114">
        <f t="shared" si="14"/>
        <v>0</v>
      </c>
      <c r="BW146" s="114">
        <f t="shared" si="15"/>
        <v>0</v>
      </c>
      <c r="BX146" s="44"/>
      <c r="BY146" s="44"/>
      <c r="BZ146" s="1"/>
      <c r="CA146" s="114">
        <f t="shared" si="16"/>
        <v>0</v>
      </c>
      <c r="CB146" s="114">
        <f t="shared" si="17"/>
        <v>0</v>
      </c>
      <c r="CC146" s="44"/>
      <c r="CD146" s="44"/>
      <c r="CE146" s="1"/>
      <c r="CF146" s="114">
        <f t="shared" si="18"/>
        <v>0</v>
      </c>
      <c r="CG146" s="114">
        <f t="shared" si="19"/>
        <v>0</v>
      </c>
      <c r="CH146" s="44"/>
      <c r="CI146" s="44"/>
      <c r="CJ146" s="1"/>
      <c r="CK146" s="114">
        <f t="shared" si="20"/>
        <v>0</v>
      </c>
      <c r="CL146" s="114">
        <f t="shared" si="21"/>
        <v>0</v>
      </c>
      <c r="CM146" s="44"/>
      <c r="CN146" s="44"/>
      <c r="CO146" s="1"/>
      <c r="CP146" s="114">
        <f t="shared" si="22"/>
        <v>0</v>
      </c>
      <c r="CQ146" s="114">
        <f t="shared" si="23"/>
        <v>0</v>
      </c>
      <c r="CR146" s="44"/>
      <c r="CS146" s="44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FZ146" s="92"/>
      <c r="GA146" s="92"/>
      <c r="GB146" s="92"/>
      <c r="GC146" s="92"/>
      <c r="GD146" s="92"/>
      <c r="GE146" s="92"/>
      <c r="GF146" s="92"/>
    </row>
    <row r="147" spans="1:188" s="2" customFormat="1" ht="15" customHeight="1" x14ac:dyDescent="0.25">
      <c r="A147" s="83"/>
      <c r="B147" s="83"/>
      <c r="C147" s="83"/>
      <c r="AF147" s="83"/>
      <c r="AG147" s="111"/>
      <c r="AH147" s="111"/>
      <c r="AI147" s="1"/>
      <c r="AJ147" s="1"/>
      <c r="AK147" s="1"/>
      <c r="AL147" s="44"/>
      <c r="AM147" s="114">
        <f t="shared" si="0"/>
        <v>0</v>
      </c>
      <c r="AN147" s="114">
        <f t="shared" si="1"/>
        <v>0</v>
      </c>
      <c r="AO147" s="44"/>
      <c r="AP147" s="44"/>
      <c r="AQ147" s="44"/>
      <c r="AR147" s="114">
        <f t="shared" si="2"/>
        <v>0</v>
      </c>
      <c r="AS147" s="114">
        <f t="shared" si="3"/>
        <v>0</v>
      </c>
      <c r="AT147" s="44"/>
      <c r="AU147" s="44"/>
      <c r="AV147" s="44"/>
      <c r="AW147" s="114">
        <f t="shared" si="4"/>
        <v>0</v>
      </c>
      <c r="AX147" s="114">
        <f t="shared" si="5"/>
        <v>0</v>
      </c>
      <c r="AY147" s="44"/>
      <c r="AZ147" s="44"/>
      <c r="BA147" s="44"/>
      <c r="BB147" s="114">
        <f t="shared" si="6"/>
        <v>0</v>
      </c>
      <c r="BC147" s="114">
        <f t="shared" si="7"/>
        <v>0</v>
      </c>
      <c r="BD147" s="44"/>
      <c r="BE147" s="44"/>
      <c r="BF147" s="44"/>
      <c r="BG147" s="114">
        <f t="shared" si="8"/>
        <v>0</v>
      </c>
      <c r="BH147" s="114">
        <f t="shared" si="9"/>
        <v>0</v>
      </c>
      <c r="BI147" s="44"/>
      <c r="BJ147" s="44"/>
      <c r="BK147" s="44"/>
      <c r="BL147" s="114">
        <f t="shared" si="10"/>
        <v>0</v>
      </c>
      <c r="BM147" s="114">
        <f t="shared" si="11"/>
        <v>0</v>
      </c>
      <c r="BN147" s="43"/>
      <c r="BO147" s="43"/>
      <c r="BP147" s="44"/>
      <c r="BQ147" s="114">
        <f t="shared" si="12"/>
        <v>0</v>
      </c>
      <c r="BR147" s="114">
        <f t="shared" si="13"/>
        <v>0</v>
      </c>
      <c r="BS147" s="44"/>
      <c r="BT147" s="44"/>
      <c r="BU147" s="1"/>
      <c r="BV147" s="114">
        <f t="shared" si="14"/>
        <v>0</v>
      </c>
      <c r="BW147" s="114">
        <f t="shared" si="15"/>
        <v>0</v>
      </c>
      <c r="BX147" s="44"/>
      <c r="BY147" s="44"/>
      <c r="BZ147" s="1"/>
      <c r="CA147" s="114">
        <f t="shared" si="16"/>
        <v>0</v>
      </c>
      <c r="CB147" s="114">
        <f t="shared" si="17"/>
        <v>0</v>
      </c>
      <c r="CC147" s="44"/>
      <c r="CD147" s="44"/>
      <c r="CE147" s="1"/>
      <c r="CF147" s="114">
        <f t="shared" si="18"/>
        <v>0</v>
      </c>
      <c r="CG147" s="114">
        <f t="shared" si="19"/>
        <v>0</v>
      </c>
      <c r="CH147" s="44"/>
      <c r="CI147" s="44"/>
      <c r="CJ147" s="1"/>
      <c r="CK147" s="114">
        <f t="shared" si="20"/>
        <v>0</v>
      </c>
      <c r="CL147" s="114">
        <f t="shared" si="21"/>
        <v>0</v>
      </c>
      <c r="CM147" s="44"/>
      <c r="CN147" s="44"/>
      <c r="CO147" s="1"/>
      <c r="CP147" s="114">
        <f t="shared" si="22"/>
        <v>0</v>
      </c>
      <c r="CQ147" s="114">
        <f t="shared" si="23"/>
        <v>0</v>
      </c>
      <c r="CR147" s="44"/>
      <c r="CS147" s="44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FZ147" s="92"/>
      <c r="GA147" s="92"/>
      <c r="GB147" s="92"/>
      <c r="GC147" s="92"/>
      <c r="GD147" s="92"/>
      <c r="GE147" s="92"/>
      <c r="GF147" s="92"/>
    </row>
    <row r="148" spans="1:188" s="2" customFormat="1" ht="15" customHeight="1" x14ac:dyDescent="0.25">
      <c r="A148" s="83"/>
      <c r="B148" s="83"/>
      <c r="C148" s="83"/>
      <c r="AF148" s="83"/>
      <c r="AG148" s="111"/>
      <c r="AH148" s="111"/>
      <c r="AI148" s="1"/>
      <c r="AJ148" s="1"/>
      <c r="AK148" s="1"/>
      <c r="AL148" s="44"/>
      <c r="AM148" s="114">
        <f t="shared" si="0"/>
        <v>0</v>
      </c>
      <c r="AN148" s="114">
        <f t="shared" si="1"/>
        <v>0</v>
      </c>
      <c r="AO148" s="44"/>
      <c r="AP148" s="44"/>
      <c r="AQ148" s="44"/>
      <c r="AR148" s="114">
        <f t="shared" si="2"/>
        <v>0</v>
      </c>
      <c r="AS148" s="114">
        <f t="shared" si="3"/>
        <v>0</v>
      </c>
      <c r="AT148" s="44"/>
      <c r="AU148" s="44"/>
      <c r="AV148" s="44"/>
      <c r="AW148" s="114">
        <f t="shared" si="4"/>
        <v>0</v>
      </c>
      <c r="AX148" s="114">
        <f t="shared" si="5"/>
        <v>0</v>
      </c>
      <c r="AY148" s="44"/>
      <c r="AZ148" s="44"/>
      <c r="BA148" s="44"/>
      <c r="BB148" s="114">
        <f t="shared" si="6"/>
        <v>0</v>
      </c>
      <c r="BC148" s="114">
        <f t="shared" si="7"/>
        <v>0</v>
      </c>
      <c r="BD148" s="44"/>
      <c r="BE148" s="44"/>
      <c r="BF148" s="44"/>
      <c r="BG148" s="114">
        <f t="shared" si="8"/>
        <v>0</v>
      </c>
      <c r="BH148" s="114">
        <f t="shared" si="9"/>
        <v>0</v>
      </c>
      <c r="BI148" s="44"/>
      <c r="BJ148" s="44"/>
      <c r="BK148" s="44"/>
      <c r="BL148" s="114">
        <f t="shared" si="10"/>
        <v>0</v>
      </c>
      <c r="BM148" s="114">
        <f t="shared" si="11"/>
        <v>0</v>
      </c>
      <c r="BN148" s="43"/>
      <c r="BO148" s="43"/>
      <c r="BP148" s="44"/>
      <c r="BQ148" s="114">
        <f t="shared" si="12"/>
        <v>0</v>
      </c>
      <c r="BR148" s="114">
        <f t="shared" si="13"/>
        <v>0</v>
      </c>
      <c r="BS148" s="44"/>
      <c r="BT148" s="44"/>
      <c r="BU148" s="1"/>
      <c r="BV148" s="114">
        <f t="shared" si="14"/>
        <v>0</v>
      </c>
      <c r="BW148" s="114">
        <f t="shared" si="15"/>
        <v>0</v>
      </c>
      <c r="BX148" s="44"/>
      <c r="BY148" s="44"/>
      <c r="BZ148" s="1"/>
      <c r="CA148" s="114">
        <f t="shared" si="16"/>
        <v>0</v>
      </c>
      <c r="CB148" s="114">
        <f t="shared" si="17"/>
        <v>0</v>
      </c>
      <c r="CC148" s="44"/>
      <c r="CD148" s="44"/>
      <c r="CE148" s="1"/>
      <c r="CF148" s="114">
        <f t="shared" si="18"/>
        <v>0</v>
      </c>
      <c r="CG148" s="114">
        <f t="shared" si="19"/>
        <v>0</v>
      </c>
      <c r="CH148" s="44"/>
      <c r="CI148" s="44"/>
      <c r="CJ148" s="1"/>
      <c r="CK148" s="114">
        <f t="shared" si="20"/>
        <v>0</v>
      </c>
      <c r="CL148" s="114">
        <f t="shared" si="21"/>
        <v>0</v>
      </c>
      <c r="CM148" s="44"/>
      <c r="CN148" s="44"/>
      <c r="CO148" s="1"/>
      <c r="CP148" s="114">
        <f t="shared" si="22"/>
        <v>0</v>
      </c>
      <c r="CQ148" s="114">
        <f t="shared" si="23"/>
        <v>0</v>
      </c>
      <c r="CR148" s="44"/>
      <c r="CS148" s="44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FZ148" s="92"/>
      <c r="GA148" s="92"/>
      <c r="GB148" s="92"/>
      <c r="GC148" s="92"/>
      <c r="GD148" s="92"/>
      <c r="GE148" s="92"/>
      <c r="GF148" s="92"/>
    </row>
    <row r="149" spans="1:188" s="2" customFormat="1" ht="15" customHeight="1" x14ac:dyDescent="0.25">
      <c r="A149" s="83"/>
      <c r="B149" s="83"/>
      <c r="C149" s="83"/>
      <c r="AF149" s="83"/>
      <c r="AG149" s="111"/>
      <c r="AH149" s="111"/>
      <c r="AI149" s="1"/>
      <c r="AJ149" s="1"/>
      <c r="AK149" s="1"/>
      <c r="AL149" s="44"/>
      <c r="AM149" s="114">
        <f t="shared" si="0"/>
        <v>0</v>
      </c>
      <c r="AN149" s="114">
        <f t="shared" si="1"/>
        <v>0</v>
      </c>
      <c r="AO149" s="44"/>
      <c r="AP149" s="44"/>
      <c r="AQ149" s="44"/>
      <c r="AR149" s="114">
        <f t="shared" si="2"/>
        <v>0</v>
      </c>
      <c r="AS149" s="114">
        <f t="shared" si="3"/>
        <v>0</v>
      </c>
      <c r="AT149" s="44"/>
      <c r="AU149" s="44"/>
      <c r="AV149" s="44"/>
      <c r="AW149" s="114">
        <f t="shared" si="4"/>
        <v>0</v>
      </c>
      <c r="AX149" s="114">
        <f t="shared" si="5"/>
        <v>0</v>
      </c>
      <c r="AY149" s="44"/>
      <c r="AZ149" s="44"/>
      <c r="BA149" s="44"/>
      <c r="BB149" s="114">
        <f t="shared" si="6"/>
        <v>0</v>
      </c>
      <c r="BC149" s="114">
        <f t="shared" si="7"/>
        <v>0</v>
      </c>
      <c r="BD149" s="44"/>
      <c r="BE149" s="44"/>
      <c r="BF149" s="44"/>
      <c r="BG149" s="114">
        <f t="shared" si="8"/>
        <v>0</v>
      </c>
      <c r="BH149" s="114">
        <f t="shared" si="9"/>
        <v>0</v>
      </c>
      <c r="BI149" s="44"/>
      <c r="BJ149" s="44"/>
      <c r="BK149" s="44"/>
      <c r="BL149" s="114">
        <f t="shared" si="10"/>
        <v>0</v>
      </c>
      <c r="BM149" s="114">
        <f t="shared" si="11"/>
        <v>0</v>
      </c>
      <c r="BN149" s="43"/>
      <c r="BO149" s="43"/>
      <c r="BP149" s="44"/>
      <c r="BQ149" s="114">
        <f t="shared" si="12"/>
        <v>0</v>
      </c>
      <c r="BR149" s="114">
        <f t="shared" si="13"/>
        <v>0</v>
      </c>
      <c r="BS149" s="44"/>
      <c r="BT149" s="44"/>
      <c r="BU149" s="1"/>
      <c r="BV149" s="114">
        <f t="shared" si="14"/>
        <v>0</v>
      </c>
      <c r="BW149" s="114">
        <f t="shared" si="15"/>
        <v>0</v>
      </c>
      <c r="BX149" s="44"/>
      <c r="BY149" s="44"/>
      <c r="BZ149" s="1"/>
      <c r="CA149" s="114">
        <f t="shared" si="16"/>
        <v>0</v>
      </c>
      <c r="CB149" s="114">
        <f t="shared" si="17"/>
        <v>0</v>
      </c>
      <c r="CC149" s="44"/>
      <c r="CD149" s="44"/>
      <c r="CE149" s="1"/>
      <c r="CF149" s="114">
        <f t="shared" si="18"/>
        <v>0</v>
      </c>
      <c r="CG149" s="114">
        <f t="shared" si="19"/>
        <v>0</v>
      </c>
      <c r="CH149" s="44"/>
      <c r="CI149" s="44"/>
      <c r="CJ149" s="1"/>
      <c r="CK149" s="114">
        <f t="shared" si="20"/>
        <v>0</v>
      </c>
      <c r="CL149" s="114">
        <f t="shared" si="21"/>
        <v>0</v>
      </c>
      <c r="CM149" s="44"/>
      <c r="CN149" s="44"/>
      <c r="CO149" s="1"/>
      <c r="CP149" s="114">
        <f t="shared" si="22"/>
        <v>0</v>
      </c>
      <c r="CQ149" s="114">
        <f t="shared" si="23"/>
        <v>0</v>
      </c>
      <c r="CR149" s="44"/>
      <c r="CS149" s="44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FZ149" s="92"/>
      <c r="GA149" s="92"/>
      <c r="GB149" s="92"/>
      <c r="GC149" s="92"/>
      <c r="GD149" s="92"/>
      <c r="GE149" s="92"/>
      <c r="GF149" s="92"/>
    </row>
    <row r="150" spans="1:188" s="2" customFormat="1" ht="15" customHeight="1" x14ac:dyDescent="0.25">
      <c r="A150" s="83"/>
      <c r="B150" s="83"/>
      <c r="C150" s="83"/>
      <c r="AF150" s="83"/>
      <c r="AG150" s="111"/>
      <c r="AH150" s="111"/>
      <c r="AI150" s="1"/>
      <c r="AJ150" s="1"/>
      <c r="AK150" s="1"/>
      <c r="AL150" s="44"/>
      <c r="AM150" s="114">
        <f t="shared" si="0"/>
        <v>0</v>
      </c>
      <c r="AN150" s="114">
        <f t="shared" si="1"/>
        <v>0</v>
      </c>
      <c r="AO150" s="44"/>
      <c r="AP150" s="44"/>
      <c r="AQ150" s="44"/>
      <c r="AR150" s="114">
        <f t="shared" si="2"/>
        <v>0</v>
      </c>
      <c r="AS150" s="114">
        <f t="shared" si="3"/>
        <v>0</v>
      </c>
      <c r="AT150" s="44"/>
      <c r="AU150" s="44"/>
      <c r="AV150" s="44"/>
      <c r="AW150" s="114">
        <f t="shared" si="4"/>
        <v>0</v>
      </c>
      <c r="AX150" s="114">
        <f t="shared" si="5"/>
        <v>0</v>
      </c>
      <c r="AY150" s="44"/>
      <c r="AZ150" s="44"/>
      <c r="BA150" s="44"/>
      <c r="BB150" s="114">
        <f t="shared" si="6"/>
        <v>0</v>
      </c>
      <c r="BC150" s="114">
        <f t="shared" si="7"/>
        <v>0</v>
      </c>
      <c r="BD150" s="44"/>
      <c r="BE150" s="44"/>
      <c r="BF150" s="44"/>
      <c r="BG150" s="114">
        <f t="shared" si="8"/>
        <v>0</v>
      </c>
      <c r="BH150" s="114">
        <f t="shared" si="9"/>
        <v>0</v>
      </c>
      <c r="BI150" s="44"/>
      <c r="BJ150" s="44"/>
      <c r="BK150" s="44"/>
      <c r="BL150" s="114">
        <f t="shared" si="10"/>
        <v>0</v>
      </c>
      <c r="BM150" s="114">
        <f t="shared" si="11"/>
        <v>0</v>
      </c>
      <c r="BN150" s="43"/>
      <c r="BO150" s="43"/>
      <c r="BP150" s="44"/>
      <c r="BQ150" s="114">
        <f t="shared" si="12"/>
        <v>0</v>
      </c>
      <c r="BR150" s="114">
        <f t="shared" si="13"/>
        <v>0</v>
      </c>
      <c r="BS150" s="44"/>
      <c r="BT150" s="44"/>
      <c r="BU150" s="1"/>
      <c r="BV150" s="114">
        <f t="shared" si="14"/>
        <v>0</v>
      </c>
      <c r="BW150" s="114">
        <f t="shared" si="15"/>
        <v>0</v>
      </c>
      <c r="BX150" s="44"/>
      <c r="BY150" s="44"/>
      <c r="BZ150" s="1"/>
      <c r="CA150" s="114">
        <f t="shared" si="16"/>
        <v>0</v>
      </c>
      <c r="CB150" s="114">
        <f t="shared" si="17"/>
        <v>0</v>
      </c>
      <c r="CC150" s="44"/>
      <c r="CD150" s="44"/>
      <c r="CE150" s="1"/>
      <c r="CF150" s="114">
        <f t="shared" si="18"/>
        <v>0</v>
      </c>
      <c r="CG150" s="114">
        <f t="shared" si="19"/>
        <v>0</v>
      </c>
      <c r="CH150" s="44"/>
      <c r="CI150" s="44"/>
      <c r="CJ150" s="1"/>
      <c r="CK150" s="114">
        <f t="shared" si="20"/>
        <v>0</v>
      </c>
      <c r="CL150" s="114">
        <f t="shared" si="21"/>
        <v>0</v>
      </c>
      <c r="CM150" s="44"/>
      <c r="CN150" s="44"/>
      <c r="CO150" s="1"/>
      <c r="CP150" s="114">
        <f t="shared" si="22"/>
        <v>0</v>
      </c>
      <c r="CQ150" s="114">
        <f t="shared" si="23"/>
        <v>0</v>
      </c>
      <c r="CR150" s="44"/>
      <c r="CS150" s="44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FZ150" s="92"/>
      <c r="GA150" s="92"/>
      <c r="GB150" s="92"/>
      <c r="GC150" s="92"/>
      <c r="GD150" s="92"/>
      <c r="GE150" s="92"/>
      <c r="GF150" s="92"/>
    </row>
    <row r="151" spans="1:188" s="2" customFormat="1" ht="15" customHeight="1" x14ac:dyDescent="0.25">
      <c r="A151" s="83"/>
      <c r="B151" s="83"/>
      <c r="C151" s="83"/>
      <c r="AF151" s="83"/>
      <c r="AG151" s="111"/>
      <c r="AH151" s="111"/>
      <c r="AI151" s="1"/>
      <c r="AJ151" s="1"/>
      <c r="AK151" s="1"/>
      <c r="AL151" s="44"/>
      <c r="AM151" s="114">
        <f t="shared" si="0"/>
        <v>0</v>
      </c>
      <c r="AN151" s="114">
        <f t="shared" si="1"/>
        <v>0</v>
      </c>
      <c r="AO151" s="44"/>
      <c r="AP151" s="44"/>
      <c r="AQ151" s="44"/>
      <c r="AR151" s="114">
        <f t="shared" si="2"/>
        <v>0</v>
      </c>
      <c r="AS151" s="114">
        <f t="shared" si="3"/>
        <v>0</v>
      </c>
      <c r="AT151" s="44"/>
      <c r="AU151" s="44"/>
      <c r="AV151" s="44"/>
      <c r="AW151" s="114">
        <f t="shared" si="4"/>
        <v>0</v>
      </c>
      <c r="AX151" s="114">
        <f t="shared" si="5"/>
        <v>0</v>
      </c>
      <c r="AY151" s="44"/>
      <c r="AZ151" s="44"/>
      <c r="BA151" s="44"/>
      <c r="BB151" s="114">
        <f t="shared" si="6"/>
        <v>0</v>
      </c>
      <c r="BC151" s="114">
        <f t="shared" si="7"/>
        <v>0</v>
      </c>
      <c r="BD151" s="44"/>
      <c r="BE151" s="44"/>
      <c r="BF151" s="44"/>
      <c r="BG151" s="114">
        <f t="shared" si="8"/>
        <v>0</v>
      </c>
      <c r="BH151" s="114">
        <f t="shared" si="9"/>
        <v>0</v>
      </c>
      <c r="BI151" s="44"/>
      <c r="BJ151" s="44"/>
      <c r="BK151" s="44"/>
      <c r="BL151" s="114">
        <f t="shared" si="10"/>
        <v>0</v>
      </c>
      <c r="BM151" s="114">
        <f t="shared" si="11"/>
        <v>0</v>
      </c>
      <c r="BN151" s="43"/>
      <c r="BO151" s="43"/>
      <c r="BP151" s="44"/>
      <c r="BQ151" s="114">
        <f t="shared" si="12"/>
        <v>0</v>
      </c>
      <c r="BR151" s="114">
        <f t="shared" si="13"/>
        <v>0</v>
      </c>
      <c r="BS151" s="44"/>
      <c r="BT151" s="44"/>
      <c r="BU151" s="1"/>
      <c r="BV151" s="114">
        <f t="shared" si="14"/>
        <v>0</v>
      </c>
      <c r="BW151" s="114">
        <f t="shared" si="15"/>
        <v>0</v>
      </c>
      <c r="BX151" s="44"/>
      <c r="BY151" s="44"/>
      <c r="BZ151" s="1"/>
      <c r="CA151" s="114">
        <f t="shared" si="16"/>
        <v>0</v>
      </c>
      <c r="CB151" s="114">
        <f t="shared" si="17"/>
        <v>0</v>
      </c>
      <c r="CC151" s="44"/>
      <c r="CD151" s="44"/>
      <c r="CE151" s="1"/>
      <c r="CF151" s="114">
        <f t="shared" si="18"/>
        <v>0</v>
      </c>
      <c r="CG151" s="114">
        <f t="shared" si="19"/>
        <v>0</v>
      </c>
      <c r="CH151" s="44"/>
      <c r="CI151" s="44"/>
      <c r="CJ151" s="1"/>
      <c r="CK151" s="114">
        <f t="shared" si="20"/>
        <v>0</v>
      </c>
      <c r="CL151" s="114">
        <f t="shared" si="21"/>
        <v>0</v>
      </c>
      <c r="CM151" s="44"/>
      <c r="CN151" s="44"/>
      <c r="CO151" s="1"/>
      <c r="CP151" s="114">
        <f t="shared" si="22"/>
        <v>0</v>
      </c>
      <c r="CQ151" s="114">
        <f t="shared" si="23"/>
        <v>0</v>
      </c>
      <c r="CR151" s="44"/>
      <c r="CS151" s="44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FZ151" s="92"/>
      <c r="GA151" s="92"/>
      <c r="GB151" s="92"/>
      <c r="GC151" s="92"/>
      <c r="GD151" s="92"/>
      <c r="GE151" s="92"/>
      <c r="GF151" s="92"/>
    </row>
    <row r="152" spans="1:188" s="2" customFormat="1" ht="15" customHeight="1" x14ac:dyDescent="0.25">
      <c r="A152" s="83"/>
      <c r="B152" s="83"/>
      <c r="C152" s="83"/>
      <c r="AF152" s="83"/>
      <c r="AG152" s="111"/>
      <c r="AH152" s="111"/>
      <c r="AI152" s="1"/>
      <c r="AJ152" s="1"/>
      <c r="AK152" s="1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3"/>
      <c r="BO152" s="43"/>
      <c r="BP152" s="44"/>
      <c r="BQ152" s="44"/>
      <c r="BR152" s="44"/>
      <c r="BS152" s="44"/>
      <c r="BT152" s="44"/>
      <c r="BU152" s="1"/>
      <c r="BV152" s="44"/>
      <c r="BW152" s="44"/>
      <c r="BX152" s="1"/>
      <c r="BY152" s="1"/>
      <c r="BZ152" s="1"/>
      <c r="CA152" s="44"/>
      <c r="CB152" s="44"/>
      <c r="CC152" s="1"/>
      <c r="CD152" s="1"/>
      <c r="CE152" s="1"/>
      <c r="CF152" s="44"/>
      <c r="CG152" s="44"/>
      <c r="CH152" s="1"/>
      <c r="CI152" s="1"/>
      <c r="CJ152" s="1"/>
      <c r="CK152" s="44"/>
      <c r="CL152" s="44"/>
      <c r="CM152" s="1"/>
      <c r="CN152" s="1"/>
      <c r="CO152" s="1"/>
      <c r="CP152" s="44"/>
      <c r="CQ152" s="44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FZ152" s="92"/>
      <c r="GA152" s="92"/>
      <c r="GB152" s="92"/>
      <c r="GC152" s="92"/>
      <c r="GD152" s="92"/>
      <c r="GE152" s="92"/>
      <c r="GF152" s="92"/>
    </row>
    <row r="153" spans="1:188" s="2" customFormat="1" ht="15" customHeight="1" x14ac:dyDescent="0.25">
      <c r="A153" s="83"/>
      <c r="B153" s="83"/>
      <c r="C153" s="83"/>
      <c r="AF153" s="83"/>
      <c r="AG153" s="111"/>
      <c r="AH153" s="111"/>
      <c r="AI153" s="1"/>
      <c r="AJ153" s="1"/>
      <c r="AK153" s="1"/>
      <c r="AL153" s="44"/>
      <c r="AM153" s="1"/>
      <c r="AN153" s="1"/>
      <c r="AO153" s="44"/>
      <c r="AP153" s="44"/>
      <c r="AQ153" s="44"/>
      <c r="AR153" s="1"/>
      <c r="AS153" s="1"/>
      <c r="AT153" s="44"/>
      <c r="AU153" s="44"/>
      <c r="AV153" s="44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FZ153" s="92"/>
      <c r="GA153" s="92"/>
      <c r="GB153" s="92"/>
      <c r="GC153" s="92"/>
      <c r="GD153" s="92"/>
      <c r="GE153" s="92"/>
      <c r="GF153" s="92"/>
    </row>
    <row r="154" spans="1:188" s="2" customFormat="1" ht="15" customHeight="1" x14ac:dyDescent="0.25">
      <c r="A154" s="83"/>
      <c r="B154" s="83"/>
      <c r="C154" s="83"/>
      <c r="AF154" s="83"/>
      <c r="AG154" s="111"/>
      <c r="AH154" s="111"/>
      <c r="AI154" s="1"/>
      <c r="AJ154" s="1"/>
      <c r="AK154" s="1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3"/>
      <c r="BM154" s="43"/>
      <c r="BN154" s="43"/>
      <c r="BO154" s="43"/>
      <c r="BP154" s="44"/>
      <c r="BQ154" s="44"/>
      <c r="BR154" s="44"/>
      <c r="BS154" s="44"/>
      <c r="BT154" s="44"/>
      <c r="BU154" s="44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FZ154" s="92"/>
      <c r="GA154" s="92"/>
      <c r="GB154" s="92"/>
      <c r="GC154" s="92"/>
      <c r="GD154" s="92"/>
      <c r="GE154" s="92"/>
      <c r="GF154" s="92"/>
    </row>
    <row r="155" spans="1:188" s="2" customFormat="1" ht="15" customHeight="1" x14ac:dyDescent="0.25">
      <c r="A155" s="83"/>
      <c r="B155" s="83"/>
      <c r="C155" s="83"/>
      <c r="AF155" s="83"/>
      <c r="AG155" s="111"/>
      <c r="AH155" s="111"/>
      <c r="AI155" s="1"/>
      <c r="AJ155" s="1"/>
      <c r="AK155" s="1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3"/>
      <c r="BM155" s="43"/>
      <c r="BN155" s="43"/>
      <c r="BO155" s="43"/>
      <c r="BP155" s="44"/>
      <c r="BQ155" s="44"/>
      <c r="BR155" s="44"/>
      <c r="BS155" s="44"/>
      <c r="BT155" s="44"/>
      <c r="BU155" s="44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FZ155" s="92"/>
      <c r="GA155" s="92"/>
      <c r="GB155" s="92"/>
      <c r="GC155" s="92"/>
      <c r="GD155" s="92"/>
      <c r="GE155" s="92"/>
      <c r="GF155" s="92"/>
    </row>
    <row r="156" spans="1:188" s="2" customFormat="1" ht="15" customHeight="1" x14ac:dyDescent="0.25">
      <c r="A156" s="83"/>
      <c r="B156" s="83"/>
      <c r="C156" s="83"/>
      <c r="AF156" s="83"/>
      <c r="AG156" s="111"/>
      <c r="AH156" s="111"/>
      <c r="AI156" s="1"/>
      <c r="AJ156" s="1"/>
      <c r="AK156" s="1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3"/>
      <c r="BM156" s="43"/>
      <c r="BN156" s="43"/>
      <c r="BO156" s="43"/>
      <c r="BP156" s="44"/>
      <c r="BQ156" s="44"/>
      <c r="BR156" s="44"/>
      <c r="BS156" s="44"/>
      <c r="BT156" s="44"/>
      <c r="BU156" s="44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FZ156" s="92"/>
      <c r="GA156" s="92"/>
      <c r="GB156" s="92"/>
      <c r="GC156" s="92"/>
      <c r="GD156" s="92"/>
      <c r="GE156" s="92"/>
      <c r="GF156" s="92"/>
    </row>
    <row r="157" spans="1:188" s="2" customFormat="1" ht="15" customHeight="1" x14ac:dyDescent="0.25">
      <c r="A157" s="83"/>
      <c r="B157" s="83"/>
      <c r="C157" s="83"/>
      <c r="AF157" s="83"/>
      <c r="AG157" s="111"/>
      <c r="AH157" s="111"/>
      <c r="AI157" s="1"/>
      <c r="AJ157" s="1"/>
      <c r="AK157" s="1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3"/>
      <c r="BM157" s="43"/>
      <c r="BN157" s="43"/>
      <c r="BO157" s="43"/>
      <c r="BP157" s="44"/>
      <c r="BQ157" s="44"/>
      <c r="BR157" s="44"/>
      <c r="BS157" s="44"/>
      <c r="BT157" s="44"/>
      <c r="BU157" s="44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FZ157" s="92"/>
      <c r="GA157" s="92"/>
      <c r="GB157" s="92"/>
      <c r="GC157" s="92"/>
      <c r="GD157" s="92"/>
      <c r="GE157" s="92"/>
      <c r="GF157" s="92"/>
    </row>
    <row r="158" spans="1:188" s="2" customFormat="1" ht="15" customHeight="1" x14ac:dyDescent="0.25">
      <c r="A158" s="83"/>
      <c r="B158" s="83"/>
      <c r="C158" s="83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84"/>
      <c r="AG158" s="111"/>
      <c r="AH158" s="11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W158" s="92"/>
      <c r="DX158" s="92"/>
      <c r="DY158" s="92"/>
      <c r="DZ158" s="92"/>
      <c r="EA158" s="92"/>
      <c r="EB158" s="92"/>
      <c r="EC158" s="92"/>
    </row>
    <row r="159" spans="1:188" s="2" customFormat="1" ht="15" customHeight="1" x14ac:dyDescent="0.25">
      <c r="A159" s="83"/>
      <c r="B159" s="83"/>
      <c r="C159" s="83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84"/>
      <c r="AG159" s="111"/>
      <c r="AH159" s="11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W159" s="92"/>
      <c r="DX159" s="92"/>
      <c r="DY159" s="92"/>
      <c r="DZ159" s="92"/>
      <c r="EA159" s="92"/>
      <c r="EB159" s="92"/>
      <c r="EC159" s="92"/>
    </row>
    <row r="160" spans="1:188" s="2" customFormat="1" ht="15" customHeight="1" x14ac:dyDescent="0.25">
      <c r="A160" s="83"/>
      <c r="B160" s="83"/>
      <c r="C160" s="83"/>
      <c r="AF160" s="83"/>
      <c r="AG160" s="85"/>
      <c r="AH160" s="85"/>
      <c r="AI160" s="44"/>
      <c r="AJ160" s="44"/>
      <c r="AK160" s="44"/>
      <c r="AL160" s="44"/>
      <c r="AM160" s="44"/>
      <c r="AN160" s="44"/>
      <c r="AO160" s="44"/>
      <c r="AP160" s="44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W160" s="92"/>
      <c r="DX160" s="92"/>
      <c r="DY160" s="92"/>
      <c r="DZ160" s="92"/>
      <c r="EA160" s="92"/>
      <c r="EB160" s="92"/>
      <c r="EC160" s="92"/>
    </row>
    <row r="161" spans="1:133" s="2" customFormat="1" ht="15" customHeight="1" x14ac:dyDescent="0.25">
      <c r="A161" s="83"/>
      <c r="B161" s="83"/>
      <c r="C161" s="83"/>
      <c r="AF161" s="83"/>
      <c r="AG161" s="85"/>
      <c r="AH161" s="85"/>
      <c r="AI161" s="44"/>
      <c r="AJ161" s="44"/>
      <c r="AK161" s="44"/>
      <c r="AL161" s="44"/>
      <c r="AM161" s="44"/>
      <c r="AN161" s="44"/>
      <c r="AO161" s="44"/>
      <c r="AP161" s="44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W161" s="92"/>
      <c r="DX161" s="92"/>
      <c r="DY161" s="92"/>
      <c r="DZ161" s="92"/>
      <c r="EA161" s="92"/>
      <c r="EB161" s="92"/>
      <c r="EC161" s="92"/>
    </row>
    <row r="162" spans="1:133" s="2" customFormat="1" ht="15" customHeight="1" x14ac:dyDescent="0.25">
      <c r="A162" s="83"/>
      <c r="B162" s="83"/>
      <c r="C162" s="83"/>
      <c r="AF162" s="83"/>
      <c r="AG162" s="85"/>
      <c r="AH162" s="85"/>
      <c r="AI162" s="44"/>
      <c r="AJ162" s="44"/>
      <c r="AK162" s="44"/>
      <c r="AL162" s="44"/>
      <c r="AM162" s="44"/>
      <c r="AN162" s="44"/>
      <c r="AO162" s="44"/>
      <c r="AP162" s="44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W162" s="92"/>
      <c r="DX162" s="92"/>
      <c r="DY162" s="92"/>
      <c r="DZ162" s="92"/>
      <c r="EA162" s="92"/>
      <c r="EB162" s="92"/>
      <c r="EC162" s="92"/>
    </row>
    <row r="163" spans="1:133" s="2" customFormat="1" ht="15" customHeight="1" x14ac:dyDescent="0.25">
      <c r="A163" s="83"/>
      <c r="B163" s="83"/>
      <c r="C163" s="83"/>
      <c r="AF163" s="83"/>
      <c r="AG163" s="85"/>
      <c r="AH163" s="85"/>
      <c r="AI163" s="44"/>
      <c r="AJ163" s="44"/>
      <c r="AK163" s="44"/>
      <c r="AL163" s="44"/>
      <c r="AM163" s="44"/>
      <c r="AN163" s="44"/>
      <c r="AO163" s="44"/>
      <c r="AP163" s="44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W163" s="92"/>
      <c r="DX163" s="92"/>
      <c r="DY163" s="92"/>
      <c r="DZ163" s="92"/>
      <c r="EA163" s="92"/>
      <c r="EB163" s="92"/>
      <c r="EC163" s="92"/>
    </row>
    <row r="164" spans="1:133" s="2" customFormat="1" ht="15" customHeight="1" x14ac:dyDescent="0.25">
      <c r="A164" s="83"/>
      <c r="B164" s="83"/>
      <c r="C164" s="83"/>
      <c r="AF164" s="83"/>
      <c r="AG164" s="85"/>
      <c r="AH164" s="85"/>
      <c r="AI164" s="44"/>
      <c r="AJ164" s="44"/>
      <c r="AK164" s="44"/>
      <c r="AL164" s="44"/>
      <c r="AM164" s="44"/>
      <c r="AN164" s="44"/>
      <c r="AO164" s="44"/>
      <c r="AP164" s="44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W164" s="92"/>
      <c r="DX164" s="92"/>
      <c r="DY164" s="92"/>
      <c r="DZ164" s="92"/>
      <c r="EA164" s="92"/>
      <c r="EB164" s="92"/>
      <c r="EC164" s="92"/>
    </row>
    <row r="165" spans="1:133" s="2" customFormat="1" ht="15" customHeight="1" x14ac:dyDescent="0.25">
      <c r="A165" s="83"/>
      <c r="B165" s="83"/>
      <c r="C165" s="83"/>
      <c r="AF165" s="83"/>
      <c r="AG165" s="85"/>
      <c r="AH165" s="85"/>
      <c r="AI165" s="44"/>
      <c r="AJ165" s="44"/>
      <c r="AK165" s="44"/>
      <c r="AL165" s="44"/>
      <c r="AM165" s="44"/>
      <c r="AN165" s="44"/>
      <c r="AO165" s="44"/>
      <c r="AP165" s="44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W165" s="92"/>
      <c r="DX165" s="92"/>
      <c r="DY165" s="92"/>
      <c r="DZ165" s="92"/>
      <c r="EA165" s="92"/>
      <c r="EB165" s="92"/>
      <c r="EC165" s="92"/>
    </row>
    <row r="166" spans="1:133" s="2" customFormat="1" ht="15" customHeight="1" x14ac:dyDescent="0.25">
      <c r="A166" s="83"/>
      <c r="B166" s="83"/>
      <c r="C166" s="83"/>
      <c r="AF166" s="83"/>
      <c r="AG166" s="85"/>
      <c r="AH166" s="85"/>
      <c r="AI166" s="44"/>
      <c r="AJ166" s="44"/>
      <c r="AK166" s="44"/>
      <c r="AL166" s="44"/>
      <c r="AM166" s="44"/>
      <c r="AN166" s="44"/>
      <c r="AO166" s="44"/>
      <c r="AP166" s="44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W166" s="92"/>
      <c r="DX166" s="92"/>
      <c r="DY166" s="92"/>
      <c r="DZ166" s="92"/>
      <c r="EA166" s="92"/>
      <c r="EB166" s="92"/>
      <c r="EC166" s="92"/>
    </row>
    <row r="167" spans="1:133" s="2" customFormat="1" ht="15" customHeight="1" x14ac:dyDescent="0.25">
      <c r="A167" s="83"/>
      <c r="B167" s="83"/>
      <c r="C167" s="83"/>
      <c r="AF167" s="83"/>
      <c r="AG167" s="85"/>
      <c r="AH167" s="85"/>
      <c r="AI167" s="44"/>
      <c r="AJ167" s="44"/>
      <c r="AK167" s="44"/>
      <c r="AL167" s="44"/>
      <c r="AM167" s="44"/>
      <c r="AN167" s="44"/>
      <c r="AO167" s="44"/>
      <c r="AP167" s="44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W167" s="92"/>
      <c r="DX167" s="92"/>
      <c r="DY167" s="92"/>
      <c r="DZ167" s="92"/>
      <c r="EA167" s="92"/>
      <c r="EB167" s="92"/>
      <c r="EC167" s="92"/>
    </row>
    <row r="168" spans="1:133" s="2" customFormat="1" ht="15" customHeight="1" x14ac:dyDescent="0.25">
      <c r="A168" s="83"/>
      <c r="B168" s="83"/>
      <c r="C168" s="83"/>
      <c r="AF168" s="83"/>
      <c r="AG168" s="85"/>
      <c r="AH168" s="85"/>
      <c r="AI168" s="44"/>
      <c r="AJ168" s="44"/>
      <c r="AK168" s="44"/>
      <c r="AL168" s="44"/>
      <c r="AM168" s="44"/>
      <c r="AN168" s="44"/>
      <c r="AO168" s="44"/>
      <c r="AP168" s="44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W168" s="92"/>
      <c r="DX168" s="92"/>
      <c r="DY168" s="92"/>
      <c r="DZ168" s="92"/>
      <c r="EA168" s="92"/>
      <c r="EB168" s="92"/>
      <c r="EC168" s="92"/>
    </row>
    <row r="169" spans="1:133" s="2" customFormat="1" ht="15" customHeight="1" x14ac:dyDescent="0.25">
      <c r="A169" s="83"/>
      <c r="B169" s="83"/>
      <c r="C169" s="83"/>
      <c r="AF169" s="83"/>
      <c r="AG169" s="85"/>
      <c r="AH169" s="85"/>
      <c r="AI169" s="44"/>
      <c r="AJ169" s="44"/>
      <c r="AK169" s="44"/>
      <c r="AL169" s="44"/>
      <c r="AM169" s="44"/>
      <c r="AN169" s="44"/>
      <c r="AO169" s="44"/>
      <c r="AP169" s="44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W169" s="92"/>
      <c r="DX169" s="92"/>
      <c r="DY169" s="92"/>
      <c r="DZ169" s="92"/>
      <c r="EA169" s="92"/>
      <c r="EB169" s="92"/>
      <c r="EC169" s="92"/>
    </row>
    <row r="170" spans="1:133" s="2" customFormat="1" ht="15" customHeight="1" x14ac:dyDescent="0.25">
      <c r="A170" s="83"/>
      <c r="B170" s="83"/>
      <c r="C170" s="83"/>
      <c r="AF170" s="83"/>
      <c r="AG170" s="85"/>
      <c r="AH170" s="85"/>
      <c r="AI170" s="44"/>
      <c r="AJ170" s="44"/>
      <c r="AK170" s="44"/>
      <c r="AL170" s="44"/>
      <c r="AM170" s="44"/>
      <c r="AN170" s="44"/>
      <c r="AO170" s="44"/>
      <c r="AP170" s="44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W170" s="92"/>
      <c r="DX170" s="92"/>
      <c r="DY170" s="92"/>
      <c r="DZ170" s="92"/>
      <c r="EA170" s="92"/>
      <c r="EB170" s="92"/>
      <c r="EC170" s="92"/>
    </row>
    <row r="171" spans="1:133" s="2" customFormat="1" ht="15" customHeight="1" x14ac:dyDescent="0.25">
      <c r="A171" s="83"/>
      <c r="B171" s="83"/>
      <c r="C171" s="83"/>
      <c r="AF171" s="83"/>
      <c r="AG171" s="85"/>
      <c r="AH171" s="85"/>
      <c r="AI171" s="44"/>
      <c r="AJ171" s="44"/>
      <c r="AK171" s="44"/>
      <c r="AL171" s="44"/>
      <c r="AM171" s="44"/>
      <c r="AN171" s="44"/>
      <c r="AO171" s="44"/>
      <c r="AP171" s="44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W171" s="92"/>
      <c r="DX171" s="92"/>
      <c r="DY171" s="92"/>
      <c r="DZ171" s="92"/>
      <c r="EA171" s="92"/>
      <c r="EB171" s="92"/>
      <c r="EC171" s="92"/>
    </row>
    <row r="172" spans="1:133" s="2" customFormat="1" ht="15" customHeight="1" x14ac:dyDescent="0.25">
      <c r="A172" s="83"/>
      <c r="B172" s="83"/>
      <c r="C172" s="83"/>
      <c r="AF172" s="83"/>
      <c r="AG172" s="85"/>
      <c r="AH172" s="85"/>
      <c r="AI172" s="44"/>
      <c r="AJ172" s="44"/>
      <c r="AK172" s="44"/>
      <c r="AL172" s="44"/>
      <c r="AM172" s="44"/>
      <c r="AN172" s="44"/>
      <c r="AO172" s="44"/>
      <c r="AP172" s="44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W172" s="92"/>
      <c r="DX172" s="92"/>
      <c r="DY172" s="92"/>
      <c r="DZ172" s="92"/>
      <c r="EA172" s="92"/>
      <c r="EB172" s="92"/>
      <c r="EC172" s="92"/>
    </row>
    <row r="173" spans="1:133" s="2" customFormat="1" ht="15" customHeight="1" x14ac:dyDescent="0.25">
      <c r="A173" s="83"/>
      <c r="B173" s="83"/>
      <c r="C173" s="83"/>
      <c r="AF173" s="83"/>
      <c r="AG173" s="85"/>
      <c r="AH173" s="85"/>
      <c r="AI173" s="44"/>
      <c r="AJ173" s="44"/>
      <c r="AK173" s="44"/>
      <c r="AL173" s="44"/>
      <c r="AM173" s="44"/>
      <c r="AN173" s="44"/>
      <c r="AO173" s="44"/>
      <c r="AP173" s="44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W173" s="92"/>
      <c r="DX173" s="92"/>
      <c r="DY173" s="92"/>
      <c r="DZ173" s="92"/>
      <c r="EA173" s="92"/>
      <c r="EB173" s="92"/>
      <c r="EC173" s="92"/>
    </row>
    <row r="174" spans="1:133" s="2" customFormat="1" ht="15" customHeight="1" x14ac:dyDescent="0.25">
      <c r="A174" s="83"/>
      <c r="B174" s="83"/>
      <c r="C174" s="83"/>
      <c r="AF174" s="83"/>
      <c r="AG174" s="85"/>
      <c r="AH174" s="85"/>
      <c r="AI174" s="44"/>
      <c r="AJ174" s="44"/>
      <c r="AK174" s="44"/>
      <c r="AL174" s="44"/>
      <c r="AM174" s="44"/>
      <c r="AN174" s="44"/>
      <c r="AO174" s="44"/>
      <c r="AP174" s="44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W174" s="92"/>
      <c r="DX174" s="92"/>
      <c r="DY174" s="92"/>
      <c r="DZ174" s="92"/>
      <c r="EA174" s="92"/>
      <c r="EB174" s="92"/>
      <c r="EC174" s="92"/>
    </row>
    <row r="175" spans="1:133" s="2" customFormat="1" ht="15" customHeight="1" x14ac:dyDescent="0.25">
      <c r="A175" s="83"/>
      <c r="B175" s="83"/>
      <c r="C175" s="83"/>
      <c r="AF175" s="83"/>
      <c r="AG175" s="85"/>
      <c r="AH175" s="85"/>
      <c r="AI175" s="44"/>
      <c r="AJ175" s="44"/>
      <c r="AK175" s="44"/>
      <c r="AL175" s="44"/>
      <c r="AM175" s="44"/>
      <c r="AN175" s="44"/>
      <c r="AO175" s="44"/>
      <c r="AP175" s="44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W175" s="92"/>
      <c r="DX175" s="92"/>
      <c r="DY175" s="92"/>
      <c r="DZ175" s="92"/>
      <c r="EA175" s="92"/>
      <c r="EB175" s="92"/>
      <c r="EC175" s="92"/>
    </row>
    <row r="176" spans="1:133" s="2" customFormat="1" ht="15" customHeight="1" x14ac:dyDescent="0.25">
      <c r="A176" s="83"/>
      <c r="B176" s="83"/>
      <c r="C176" s="83"/>
      <c r="AF176" s="83"/>
      <c r="AG176" s="85"/>
      <c r="AH176" s="85"/>
      <c r="AI176" s="44"/>
      <c r="AJ176" s="44"/>
      <c r="AK176" s="44"/>
      <c r="AL176" s="44"/>
      <c r="AM176" s="44"/>
      <c r="AN176" s="44"/>
      <c r="AO176" s="44"/>
      <c r="AP176" s="44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W176" s="92"/>
      <c r="DX176" s="92"/>
      <c r="DY176" s="92"/>
      <c r="DZ176" s="92"/>
      <c r="EA176" s="92"/>
      <c r="EB176" s="92"/>
      <c r="EC176" s="92"/>
    </row>
    <row r="177" spans="1:133" s="2" customFormat="1" ht="15" customHeight="1" x14ac:dyDescent="0.25">
      <c r="A177" s="83"/>
      <c r="B177" s="83"/>
      <c r="C177" s="83"/>
      <c r="AF177" s="83"/>
      <c r="AG177" s="85"/>
      <c r="AH177" s="85"/>
      <c r="AI177" s="44"/>
      <c r="AJ177" s="44"/>
      <c r="AK177" s="44"/>
      <c r="AL177" s="44"/>
      <c r="AM177" s="44"/>
      <c r="AN177" s="44"/>
      <c r="AO177" s="44"/>
      <c r="AP177" s="44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W177" s="92"/>
      <c r="DX177" s="92"/>
      <c r="DY177" s="92"/>
      <c r="DZ177" s="92"/>
      <c r="EA177" s="92"/>
      <c r="EB177" s="92"/>
      <c r="EC177" s="92"/>
    </row>
    <row r="178" spans="1:133" s="2" customFormat="1" ht="15" customHeight="1" x14ac:dyDescent="0.25">
      <c r="A178" s="83"/>
      <c r="B178" s="83"/>
      <c r="C178" s="83"/>
      <c r="AF178" s="83"/>
      <c r="AG178" s="85"/>
      <c r="AH178" s="85"/>
      <c r="AI178" s="44"/>
      <c r="AJ178" s="44"/>
      <c r="AK178" s="44"/>
      <c r="AL178" s="44"/>
      <c r="AM178" s="44"/>
      <c r="AN178" s="44"/>
      <c r="AO178" s="44"/>
      <c r="AP178" s="44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W178" s="92"/>
      <c r="DX178" s="92"/>
      <c r="DY178" s="92"/>
      <c r="DZ178" s="92"/>
      <c r="EA178" s="92"/>
      <c r="EB178" s="92"/>
      <c r="EC178" s="92"/>
    </row>
    <row r="179" spans="1:133" s="2" customFormat="1" ht="15" customHeight="1" x14ac:dyDescent="0.25">
      <c r="A179" s="83"/>
      <c r="B179" s="83"/>
      <c r="C179" s="83"/>
      <c r="AF179" s="83"/>
      <c r="AG179" s="85"/>
      <c r="AH179" s="85"/>
      <c r="AI179" s="44"/>
      <c r="AJ179" s="44"/>
      <c r="AK179" s="44"/>
      <c r="AL179" s="44"/>
      <c r="AM179" s="44"/>
      <c r="AN179" s="44"/>
      <c r="AO179" s="44"/>
      <c r="AP179" s="44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W179" s="92"/>
      <c r="DX179" s="92"/>
      <c r="DY179" s="92"/>
      <c r="DZ179" s="92"/>
      <c r="EA179" s="92"/>
      <c r="EB179" s="92"/>
      <c r="EC179" s="92"/>
    </row>
    <row r="180" spans="1:133" s="2" customFormat="1" ht="15" customHeight="1" x14ac:dyDescent="0.25">
      <c r="A180" s="83"/>
      <c r="B180" s="83"/>
      <c r="C180" s="83"/>
      <c r="AF180" s="83"/>
      <c r="AG180" s="85"/>
      <c r="AH180" s="85"/>
      <c r="AI180" s="44"/>
      <c r="AJ180" s="44"/>
      <c r="AK180" s="44"/>
      <c r="AL180" s="44"/>
      <c r="AM180" s="44"/>
      <c r="AN180" s="44"/>
      <c r="AO180" s="44"/>
      <c r="AP180" s="44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W180" s="92"/>
      <c r="DX180" s="92"/>
      <c r="DY180" s="92"/>
      <c r="DZ180" s="92"/>
      <c r="EA180" s="92"/>
      <c r="EB180" s="92"/>
      <c r="EC180" s="92"/>
    </row>
    <row r="181" spans="1:133" s="2" customFormat="1" ht="15" customHeight="1" x14ac:dyDescent="0.25">
      <c r="A181" s="83"/>
      <c r="B181" s="83"/>
      <c r="C181" s="83"/>
      <c r="AF181" s="83"/>
      <c r="AG181" s="85"/>
      <c r="AH181" s="85"/>
      <c r="AI181" s="44"/>
      <c r="AJ181" s="44"/>
      <c r="AK181" s="44"/>
      <c r="AL181" s="44"/>
      <c r="AM181" s="44"/>
      <c r="AN181" s="44"/>
      <c r="AO181" s="44"/>
      <c r="AP181" s="44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W181" s="92"/>
      <c r="DX181" s="92"/>
      <c r="DY181" s="92"/>
      <c r="DZ181" s="92"/>
      <c r="EA181" s="92"/>
      <c r="EB181" s="92"/>
      <c r="EC181" s="92"/>
    </row>
    <row r="182" spans="1:133" s="2" customFormat="1" ht="15" customHeight="1" x14ac:dyDescent="0.25">
      <c r="A182" s="83"/>
      <c r="B182" s="83"/>
      <c r="C182" s="83"/>
      <c r="AF182" s="83"/>
      <c r="AG182" s="85"/>
      <c r="AH182" s="85"/>
      <c r="AI182" s="44"/>
      <c r="AJ182" s="44"/>
      <c r="AK182" s="44"/>
      <c r="AL182" s="44"/>
      <c r="AM182" s="44"/>
      <c r="AN182" s="44"/>
      <c r="AO182" s="44"/>
      <c r="AP182" s="44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W182" s="92"/>
      <c r="DX182" s="92"/>
      <c r="DY182" s="92"/>
      <c r="DZ182" s="92"/>
      <c r="EA182" s="92"/>
      <c r="EB182" s="92"/>
      <c r="EC182" s="92"/>
    </row>
    <row r="183" spans="1:133" s="2" customFormat="1" ht="15" customHeight="1" x14ac:dyDescent="0.25">
      <c r="A183" s="83"/>
      <c r="B183" s="83"/>
      <c r="C183" s="83"/>
      <c r="AF183" s="83"/>
      <c r="AG183" s="85"/>
      <c r="AH183" s="85"/>
      <c r="AI183" s="44"/>
      <c r="AJ183" s="44"/>
      <c r="AK183" s="44"/>
      <c r="AL183" s="44"/>
      <c r="AM183" s="44"/>
      <c r="AN183" s="44"/>
      <c r="AO183" s="44"/>
      <c r="AP183" s="44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W183" s="92"/>
      <c r="DX183" s="92"/>
      <c r="DY183" s="92"/>
      <c r="DZ183" s="92"/>
      <c r="EA183" s="92"/>
      <c r="EB183" s="92"/>
      <c r="EC183" s="92"/>
    </row>
    <row r="184" spans="1:133" s="2" customFormat="1" ht="15" customHeight="1" x14ac:dyDescent="0.25">
      <c r="A184" s="83"/>
      <c r="B184" s="83"/>
      <c r="C184" s="83"/>
      <c r="AF184" s="83"/>
      <c r="AG184" s="85"/>
      <c r="AH184" s="85"/>
      <c r="AI184" s="44"/>
      <c r="AJ184" s="44"/>
      <c r="AK184" s="44"/>
      <c r="AL184" s="44"/>
      <c r="AM184" s="44"/>
      <c r="AN184" s="44"/>
      <c r="AO184" s="44"/>
      <c r="AP184" s="44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W184" s="92"/>
      <c r="DX184" s="92"/>
      <c r="DY184" s="92"/>
      <c r="DZ184" s="92"/>
      <c r="EA184" s="92"/>
      <c r="EB184" s="92"/>
      <c r="EC184" s="92"/>
    </row>
    <row r="185" spans="1:133" s="2" customFormat="1" ht="15" customHeight="1" x14ac:dyDescent="0.25">
      <c r="A185" s="83"/>
      <c r="B185" s="83"/>
      <c r="C185" s="83"/>
      <c r="AF185" s="83"/>
      <c r="AG185" s="85"/>
      <c r="AH185" s="85"/>
      <c r="AI185" s="44"/>
      <c r="AJ185" s="44"/>
      <c r="AK185" s="44"/>
      <c r="AL185" s="44"/>
      <c r="AM185" s="44"/>
      <c r="AN185" s="44"/>
      <c r="AO185" s="44"/>
      <c r="AP185" s="44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W185" s="92"/>
      <c r="DX185" s="92"/>
      <c r="DY185" s="92"/>
      <c r="DZ185" s="92"/>
      <c r="EA185" s="92"/>
      <c r="EB185" s="92"/>
      <c r="EC185" s="92"/>
    </row>
    <row r="186" spans="1:133" s="2" customFormat="1" ht="15" customHeight="1" x14ac:dyDescent="0.25">
      <c r="A186" s="83"/>
      <c r="B186" s="83"/>
      <c r="C186" s="83"/>
      <c r="AF186" s="83"/>
      <c r="AG186" s="85"/>
      <c r="AH186" s="85"/>
      <c r="AI186" s="44"/>
      <c r="AJ186" s="44"/>
      <c r="AK186" s="44"/>
      <c r="AL186" s="44"/>
      <c r="AM186" s="44"/>
      <c r="AN186" s="44"/>
      <c r="AO186" s="44"/>
      <c r="AP186" s="44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W186" s="92"/>
      <c r="DX186" s="92"/>
      <c r="DY186" s="92"/>
      <c r="DZ186" s="92"/>
      <c r="EA186" s="92"/>
      <c r="EB186" s="92"/>
      <c r="EC186" s="92"/>
    </row>
    <row r="187" spans="1:133" s="2" customFormat="1" ht="15" customHeight="1" x14ac:dyDescent="0.25">
      <c r="A187" s="83"/>
      <c r="B187" s="83"/>
      <c r="C187" s="83"/>
      <c r="AF187" s="83"/>
      <c r="AG187" s="85"/>
      <c r="AH187" s="85"/>
      <c r="AI187" s="44"/>
      <c r="AJ187" s="44"/>
      <c r="AK187" s="44"/>
      <c r="AL187" s="44"/>
      <c r="AM187" s="44"/>
      <c r="AN187" s="44"/>
      <c r="AO187" s="44"/>
      <c r="AP187" s="44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W187" s="92"/>
      <c r="DX187" s="92"/>
      <c r="DY187" s="92"/>
      <c r="DZ187" s="92"/>
      <c r="EA187" s="92"/>
      <c r="EB187" s="92"/>
      <c r="EC187" s="92"/>
    </row>
    <row r="188" spans="1:133" s="2" customFormat="1" ht="15" customHeight="1" x14ac:dyDescent="0.25">
      <c r="A188" s="83"/>
      <c r="B188" s="83"/>
      <c r="C188" s="83"/>
      <c r="AF188" s="83"/>
      <c r="AG188" s="85"/>
      <c r="AH188" s="85"/>
      <c r="AI188" s="44"/>
      <c r="AJ188" s="44"/>
      <c r="AK188" s="44"/>
      <c r="AL188" s="44"/>
      <c r="AM188" s="44"/>
      <c r="AN188" s="44"/>
      <c r="AO188" s="44"/>
      <c r="AP188" s="44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W188" s="92"/>
      <c r="DX188" s="92"/>
      <c r="DY188" s="92"/>
      <c r="DZ188" s="92"/>
      <c r="EA188" s="92"/>
      <c r="EB188" s="92"/>
      <c r="EC188" s="92"/>
    </row>
    <row r="189" spans="1:133" s="2" customFormat="1" ht="15" customHeight="1" x14ac:dyDescent="0.25">
      <c r="A189" s="83"/>
      <c r="B189" s="83"/>
      <c r="C189" s="83"/>
      <c r="AF189" s="83"/>
      <c r="AG189" s="85"/>
      <c r="AH189" s="85"/>
      <c r="AI189" s="44"/>
      <c r="AJ189" s="44"/>
      <c r="AK189" s="44"/>
      <c r="AL189" s="44"/>
      <c r="AM189" s="44"/>
      <c r="AN189" s="44"/>
      <c r="AO189" s="44"/>
      <c r="AP189" s="44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W189" s="92"/>
      <c r="DX189" s="92"/>
      <c r="DY189" s="92"/>
      <c r="DZ189" s="92"/>
      <c r="EA189" s="92"/>
      <c r="EB189" s="92"/>
      <c r="EC189" s="92"/>
    </row>
    <row r="190" spans="1:133" s="2" customFormat="1" ht="15" customHeight="1" x14ac:dyDescent="0.25">
      <c r="A190" s="83"/>
      <c r="B190" s="83"/>
      <c r="C190" s="83"/>
      <c r="AF190" s="83"/>
      <c r="AG190" s="85"/>
      <c r="AH190" s="85"/>
      <c r="AI190" s="44"/>
      <c r="AJ190" s="44"/>
      <c r="AK190" s="44"/>
      <c r="AL190" s="44"/>
      <c r="AM190" s="44"/>
      <c r="AN190" s="44"/>
      <c r="AO190" s="44"/>
      <c r="AP190" s="44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W190" s="92"/>
      <c r="DX190" s="92"/>
      <c r="DY190" s="92"/>
      <c r="DZ190" s="92"/>
      <c r="EA190" s="92"/>
      <c r="EB190" s="92"/>
      <c r="EC190" s="92"/>
    </row>
    <row r="191" spans="1:133" s="2" customFormat="1" ht="15" customHeight="1" x14ac:dyDescent="0.25">
      <c r="A191" s="83"/>
      <c r="B191" s="83"/>
      <c r="C191" s="83"/>
      <c r="AF191" s="83"/>
      <c r="AG191" s="85"/>
      <c r="AH191" s="85"/>
      <c r="AI191" s="44"/>
      <c r="AJ191" s="44"/>
      <c r="AK191" s="44"/>
      <c r="AL191" s="44"/>
      <c r="AM191" s="44"/>
      <c r="AN191" s="44"/>
      <c r="AO191" s="44"/>
      <c r="AP191" s="44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W191" s="92"/>
      <c r="DX191" s="92"/>
      <c r="DY191" s="92"/>
      <c r="DZ191" s="92"/>
      <c r="EA191" s="92"/>
      <c r="EB191" s="92"/>
      <c r="EC191" s="92"/>
    </row>
    <row r="192" spans="1:133" s="2" customFormat="1" ht="15" customHeight="1" x14ac:dyDescent="0.25">
      <c r="A192" s="83"/>
      <c r="B192" s="83"/>
      <c r="C192" s="83"/>
      <c r="AF192" s="83"/>
      <c r="AG192" s="85"/>
      <c r="AH192" s="85"/>
      <c r="AI192" s="44"/>
      <c r="AJ192" s="44"/>
      <c r="AK192" s="44"/>
      <c r="AL192" s="44"/>
      <c r="AM192" s="44"/>
      <c r="AN192" s="44"/>
      <c r="AO192" s="44"/>
      <c r="AP192" s="44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W192" s="92"/>
      <c r="DX192" s="92"/>
      <c r="DY192" s="92"/>
      <c r="DZ192" s="92"/>
      <c r="EA192" s="92"/>
      <c r="EB192" s="92"/>
      <c r="EC192" s="92"/>
    </row>
    <row r="193" spans="1:133" s="2" customFormat="1" ht="15" customHeight="1" x14ac:dyDescent="0.25">
      <c r="A193" s="83"/>
      <c r="B193" s="83"/>
      <c r="C193" s="83"/>
      <c r="AF193" s="83"/>
      <c r="AG193" s="85"/>
      <c r="AH193" s="85"/>
      <c r="AI193" s="44"/>
      <c r="AJ193" s="44"/>
      <c r="AK193" s="44"/>
      <c r="AL193" s="44"/>
      <c r="AM193" s="44"/>
      <c r="AN193" s="44"/>
      <c r="AO193" s="44"/>
      <c r="AP193" s="44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W193" s="92"/>
      <c r="DX193" s="92"/>
      <c r="DY193" s="92"/>
      <c r="DZ193" s="92"/>
      <c r="EA193" s="92"/>
      <c r="EB193" s="92"/>
      <c r="EC193" s="92"/>
    </row>
    <row r="194" spans="1:133" s="2" customFormat="1" ht="15" customHeight="1" x14ac:dyDescent="0.25">
      <c r="A194" s="83"/>
      <c r="B194" s="83"/>
      <c r="C194" s="83"/>
      <c r="AF194" s="83"/>
      <c r="AG194" s="85"/>
      <c r="AH194" s="85"/>
      <c r="AI194" s="44"/>
      <c r="AJ194" s="44"/>
      <c r="AK194" s="44"/>
      <c r="AL194" s="44"/>
      <c r="AM194" s="44"/>
      <c r="AN194" s="44"/>
      <c r="AO194" s="44"/>
      <c r="AP194" s="44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W194" s="92"/>
      <c r="DX194" s="92"/>
      <c r="DY194" s="92"/>
      <c r="DZ194" s="92"/>
      <c r="EA194" s="92"/>
      <c r="EB194" s="92"/>
      <c r="EC194" s="92"/>
    </row>
    <row r="195" spans="1:133" s="2" customFormat="1" ht="15" customHeight="1" x14ac:dyDescent="0.25">
      <c r="A195" s="83"/>
      <c r="B195" s="83"/>
      <c r="C195" s="83"/>
      <c r="AF195" s="83"/>
      <c r="AG195" s="85"/>
      <c r="AH195" s="85"/>
      <c r="AI195" s="44"/>
      <c r="AJ195" s="44"/>
      <c r="AK195" s="44"/>
      <c r="AL195" s="44"/>
      <c r="AM195" s="44"/>
      <c r="AN195" s="44"/>
      <c r="AO195" s="44"/>
      <c r="AP195" s="44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W195" s="92"/>
      <c r="DX195" s="92"/>
      <c r="DY195" s="92"/>
      <c r="DZ195" s="92"/>
      <c r="EA195" s="92"/>
      <c r="EB195" s="92"/>
      <c r="EC195" s="92"/>
    </row>
    <row r="196" spans="1:133" s="2" customFormat="1" ht="15" customHeight="1" x14ac:dyDescent="0.25">
      <c r="A196" s="83"/>
      <c r="B196" s="83"/>
      <c r="C196" s="83"/>
      <c r="AF196" s="83"/>
      <c r="AG196" s="85"/>
      <c r="AH196" s="85"/>
      <c r="AI196" s="44"/>
      <c r="AJ196" s="44"/>
      <c r="AK196" s="44"/>
      <c r="AL196" s="44"/>
      <c r="AM196" s="44"/>
      <c r="AN196" s="44"/>
      <c r="AO196" s="44"/>
      <c r="AP196" s="44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W196" s="92"/>
      <c r="DX196" s="92"/>
      <c r="DY196" s="92"/>
      <c r="DZ196" s="92"/>
      <c r="EA196" s="92"/>
      <c r="EB196" s="92"/>
      <c r="EC196" s="92"/>
    </row>
    <row r="197" spans="1:133" s="2" customFormat="1" ht="15" customHeight="1" x14ac:dyDescent="0.25">
      <c r="A197" s="83"/>
      <c r="B197" s="83"/>
      <c r="C197" s="83"/>
      <c r="AF197" s="83"/>
      <c r="AG197" s="85"/>
      <c r="AH197" s="85"/>
      <c r="AI197" s="44"/>
      <c r="AJ197" s="44"/>
      <c r="AK197" s="44"/>
      <c r="AL197" s="44"/>
      <c r="AM197" s="44"/>
      <c r="AN197" s="44"/>
      <c r="AO197" s="44"/>
      <c r="AP197" s="44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W197" s="92"/>
      <c r="DX197" s="92"/>
      <c r="DY197" s="92"/>
      <c r="DZ197" s="92"/>
      <c r="EA197" s="92"/>
      <c r="EB197" s="92"/>
      <c r="EC197" s="92"/>
    </row>
    <row r="198" spans="1:133" s="2" customFormat="1" ht="15" customHeight="1" x14ac:dyDescent="0.25">
      <c r="A198" s="83"/>
      <c r="B198" s="83"/>
      <c r="C198" s="83"/>
      <c r="AF198" s="83"/>
      <c r="AG198" s="85"/>
      <c r="AH198" s="85"/>
      <c r="AI198" s="44"/>
      <c r="AJ198" s="44"/>
      <c r="AK198" s="44"/>
      <c r="AL198" s="44"/>
      <c r="AM198" s="44"/>
      <c r="AN198" s="44"/>
      <c r="AO198" s="44"/>
      <c r="AP198" s="44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W198" s="92"/>
      <c r="DX198" s="92"/>
      <c r="DY198" s="92"/>
      <c r="DZ198" s="92"/>
      <c r="EA198" s="92"/>
      <c r="EB198" s="92"/>
      <c r="EC198" s="92"/>
    </row>
    <row r="199" spans="1:133" s="2" customFormat="1" ht="15" customHeight="1" x14ac:dyDescent="0.25">
      <c r="A199" s="83"/>
      <c r="B199" s="83"/>
      <c r="C199" s="83"/>
      <c r="AF199" s="83"/>
      <c r="AG199" s="85"/>
      <c r="AH199" s="85"/>
      <c r="AI199" s="44"/>
      <c r="AJ199" s="44"/>
      <c r="AK199" s="44"/>
      <c r="AL199" s="44"/>
      <c r="AM199" s="44"/>
      <c r="AN199" s="44"/>
      <c r="AO199" s="44"/>
      <c r="AP199" s="44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W199" s="92"/>
      <c r="DX199" s="92"/>
      <c r="DY199" s="92"/>
      <c r="DZ199" s="92"/>
      <c r="EA199" s="92"/>
      <c r="EB199" s="92"/>
      <c r="EC199" s="92"/>
    </row>
    <row r="200" spans="1:133" s="2" customFormat="1" ht="15" customHeight="1" x14ac:dyDescent="0.25">
      <c r="A200" s="83"/>
      <c r="B200" s="83"/>
      <c r="C200" s="83"/>
      <c r="AF200" s="83"/>
      <c r="AG200" s="85"/>
      <c r="AH200" s="85"/>
      <c r="AI200" s="44"/>
      <c r="AJ200" s="44"/>
      <c r="AK200" s="44"/>
      <c r="AL200" s="44"/>
      <c r="AM200" s="44"/>
      <c r="AN200" s="44"/>
      <c r="AO200" s="44"/>
      <c r="AP200" s="44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W200" s="92"/>
      <c r="DX200" s="92"/>
      <c r="DY200" s="92"/>
      <c r="DZ200" s="92"/>
      <c r="EA200" s="92"/>
      <c r="EB200" s="92"/>
      <c r="EC200" s="92"/>
    </row>
    <row r="201" spans="1:133" s="2" customFormat="1" ht="15" customHeight="1" x14ac:dyDescent="0.25">
      <c r="A201" s="83"/>
      <c r="B201" s="83"/>
      <c r="C201" s="83"/>
      <c r="AF201" s="83"/>
      <c r="AG201" s="85"/>
      <c r="AH201" s="85"/>
      <c r="AI201" s="44"/>
      <c r="AJ201" s="44"/>
      <c r="AK201" s="44"/>
      <c r="AL201" s="44"/>
      <c r="AM201" s="44"/>
      <c r="AN201" s="44"/>
      <c r="AO201" s="44"/>
      <c r="AP201" s="44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W201" s="92"/>
      <c r="DX201" s="92"/>
      <c r="DY201" s="92"/>
      <c r="DZ201" s="92"/>
      <c r="EA201" s="92"/>
      <c r="EB201" s="92"/>
      <c r="EC201" s="92"/>
    </row>
    <row r="202" spans="1:133" s="2" customFormat="1" ht="15" customHeight="1" x14ac:dyDescent="0.25">
      <c r="A202" s="83"/>
      <c r="B202" s="83"/>
      <c r="C202" s="83"/>
      <c r="AF202" s="83"/>
      <c r="AG202" s="85"/>
      <c r="AH202" s="85"/>
      <c r="AI202" s="44"/>
      <c r="AJ202" s="44"/>
      <c r="AK202" s="44"/>
      <c r="AL202" s="44"/>
      <c r="AM202" s="44"/>
      <c r="AN202" s="44"/>
      <c r="AO202" s="44"/>
      <c r="AP202" s="44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W202" s="92"/>
      <c r="DX202" s="92"/>
      <c r="DY202" s="92"/>
      <c r="DZ202" s="92"/>
      <c r="EA202" s="92"/>
      <c r="EB202" s="92"/>
      <c r="EC202" s="92"/>
    </row>
    <row r="203" spans="1:133" s="2" customFormat="1" ht="15" customHeight="1" x14ac:dyDescent="0.25">
      <c r="A203" s="83"/>
      <c r="B203" s="83"/>
      <c r="C203" s="83"/>
      <c r="AF203" s="83"/>
      <c r="AG203" s="85"/>
      <c r="AH203" s="85"/>
      <c r="AI203" s="44"/>
      <c r="AJ203" s="44"/>
      <c r="AK203" s="44"/>
      <c r="AL203" s="44"/>
      <c r="AM203" s="44"/>
      <c r="AN203" s="44"/>
      <c r="AO203" s="44"/>
      <c r="AP203" s="44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W203" s="92"/>
      <c r="DX203" s="92"/>
      <c r="DY203" s="92"/>
      <c r="DZ203" s="92"/>
      <c r="EA203" s="92"/>
      <c r="EB203" s="92"/>
      <c r="EC203" s="92"/>
    </row>
    <row r="204" spans="1:133" s="2" customFormat="1" ht="15" customHeight="1" x14ac:dyDescent="0.25">
      <c r="A204" s="83"/>
      <c r="B204" s="83"/>
      <c r="C204" s="83"/>
      <c r="AF204" s="83"/>
      <c r="AG204" s="85"/>
      <c r="AH204" s="85"/>
      <c r="AI204" s="44"/>
      <c r="AJ204" s="44"/>
      <c r="AK204" s="44"/>
      <c r="AL204" s="44"/>
      <c r="AM204" s="44"/>
      <c r="AN204" s="44"/>
      <c r="AO204" s="44"/>
      <c r="AP204" s="44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W204" s="92"/>
      <c r="DX204" s="92"/>
      <c r="DY204" s="92"/>
      <c r="DZ204" s="92"/>
      <c r="EA204" s="92"/>
      <c r="EB204" s="92"/>
      <c r="EC204" s="92"/>
    </row>
    <row r="205" spans="1:133" s="2" customFormat="1" ht="15" customHeight="1" x14ac:dyDescent="0.25">
      <c r="A205" s="83"/>
      <c r="B205" s="83"/>
      <c r="C205" s="83"/>
      <c r="AF205" s="83"/>
      <c r="AG205" s="85"/>
      <c r="AH205" s="85"/>
      <c r="AI205" s="44"/>
      <c r="AJ205" s="44"/>
      <c r="AK205" s="44"/>
      <c r="AL205" s="44"/>
      <c r="AM205" s="44"/>
      <c r="AN205" s="44"/>
      <c r="AO205" s="44"/>
      <c r="AP205" s="44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W205" s="92"/>
      <c r="DX205" s="92"/>
      <c r="DY205" s="92"/>
      <c r="DZ205" s="92"/>
      <c r="EA205" s="92"/>
      <c r="EB205" s="92"/>
      <c r="EC205" s="92"/>
    </row>
    <row r="206" spans="1:133" s="2" customFormat="1" ht="15" customHeight="1" x14ac:dyDescent="0.25">
      <c r="A206" s="83"/>
      <c r="B206" s="83"/>
      <c r="C206" s="83"/>
      <c r="AF206" s="83"/>
      <c r="AG206" s="85"/>
      <c r="AH206" s="85"/>
      <c r="AI206" s="44"/>
      <c r="AJ206" s="44"/>
      <c r="AK206" s="44"/>
      <c r="AL206" s="44"/>
      <c r="AM206" s="44"/>
      <c r="AN206" s="44"/>
      <c r="AO206" s="44"/>
      <c r="AP206" s="44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W206" s="92"/>
      <c r="DX206" s="92"/>
      <c r="DY206" s="92"/>
      <c r="DZ206" s="92"/>
      <c r="EA206" s="92"/>
      <c r="EB206" s="92"/>
      <c r="EC206" s="92"/>
    </row>
    <row r="207" spans="1:133" s="2" customFormat="1" ht="15" customHeight="1" x14ac:dyDescent="0.25">
      <c r="A207" s="83"/>
      <c r="B207" s="83"/>
      <c r="C207" s="83"/>
      <c r="AF207" s="83"/>
      <c r="AG207" s="85"/>
      <c r="AH207" s="85"/>
      <c r="AI207" s="44"/>
      <c r="AJ207" s="44"/>
      <c r="AK207" s="44"/>
      <c r="AL207" s="44"/>
      <c r="AM207" s="44"/>
      <c r="AN207" s="44"/>
      <c r="AO207" s="44"/>
      <c r="AP207" s="44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W207" s="92"/>
      <c r="DX207" s="92"/>
      <c r="DY207" s="92"/>
      <c r="DZ207" s="92"/>
      <c r="EA207" s="92"/>
      <c r="EB207" s="92"/>
      <c r="EC207" s="92"/>
    </row>
    <row r="208" spans="1:133" s="2" customFormat="1" ht="15" customHeight="1" x14ac:dyDescent="0.25">
      <c r="A208" s="83"/>
      <c r="B208" s="83"/>
      <c r="C208" s="83"/>
      <c r="AF208" s="83"/>
      <c r="AG208" s="85"/>
      <c r="AH208" s="85"/>
      <c r="AI208" s="44"/>
      <c r="AJ208" s="44"/>
      <c r="AK208" s="44"/>
      <c r="AL208" s="44"/>
      <c r="AM208" s="44"/>
      <c r="AN208" s="44"/>
      <c r="AO208" s="44"/>
      <c r="AP208" s="44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W208" s="92"/>
      <c r="DX208" s="92"/>
      <c r="DY208" s="92"/>
      <c r="DZ208" s="92"/>
      <c r="EA208" s="92"/>
      <c r="EB208" s="92"/>
      <c r="EC208" s="92"/>
    </row>
    <row r="209" spans="1:133" s="2" customFormat="1" ht="15" customHeight="1" x14ac:dyDescent="0.25">
      <c r="A209" s="83"/>
      <c r="B209" s="83"/>
      <c r="C209" s="83"/>
      <c r="AF209" s="83"/>
      <c r="AG209" s="85"/>
      <c r="AH209" s="85"/>
      <c r="AI209" s="44"/>
      <c r="AJ209" s="44"/>
      <c r="AK209" s="44"/>
      <c r="AL209" s="44"/>
      <c r="AM209" s="44"/>
      <c r="AN209" s="44"/>
      <c r="AO209" s="44"/>
      <c r="AP209" s="44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W209" s="92"/>
      <c r="DX209" s="92"/>
      <c r="DY209" s="92"/>
      <c r="DZ209" s="92"/>
      <c r="EA209" s="92"/>
      <c r="EB209" s="92"/>
      <c r="EC209" s="92"/>
    </row>
    <row r="210" spans="1:133" s="2" customFormat="1" ht="15" customHeight="1" x14ac:dyDescent="0.25">
      <c r="A210" s="83"/>
      <c r="B210" s="83"/>
      <c r="C210" s="83"/>
      <c r="AF210" s="83"/>
      <c r="AG210" s="85"/>
      <c r="AH210" s="85"/>
      <c r="AI210" s="44"/>
      <c r="AJ210" s="44"/>
      <c r="AK210" s="44"/>
      <c r="AL210" s="44"/>
      <c r="AM210" s="44"/>
      <c r="AN210" s="44"/>
      <c r="AO210" s="44"/>
      <c r="AP210" s="44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W210" s="92"/>
      <c r="DX210" s="92"/>
      <c r="DY210" s="92"/>
      <c r="DZ210" s="92"/>
      <c r="EA210" s="92"/>
      <c r="EB210" s="92"/>
      <c r="EC210" s="92"/>
    </row>
    <row r="211" spans="1:133" s="2" customFormat="1" ht="15" customHeight="1" x14ac:dyDescent="0.25">
      <c r="A211" s="83"/>
      <c r="B211" s="83"/>
      <c r="C211" s="83"/>
      <c r="AF211" s="83"/>
      <c r="AG211" s="85"/>
      <c r="AH211" s="85"/>
      <c r="AI211" s="44"/>
      <c r="AJ211" s="44"/>
      <c r="AK211" s="44"/>
      <c r="AL211" s="44"/>
      <c r="AM211" s="44"/>
      <c r="AN211" s="44"/>
      <c r="AO211" s="44"/>
      <c r="AP211" s="44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W211" s="92"/>
      <c r="DX211" s="92"/>
      <c r="DY211" s="92"/>
      <c r="DZ211" s="92"/>
      <c r="EA211" s="92"/>
      <c r="EB211" s="92"/>
      <c r="EC211" s="92"/>
    </row>
    <row r="212" spans="1:133" s="2" customFormat="1" ht="15" customHeight="1" x14ac:dyDescent="0.25">
      <c r="A212" s="83"/>
      <c r="B212" s="83"/>
      <c r="C212" s="83"/>
      <c r="AF212" s="83"/>
      <c r="AG212" s="85"/>
      <c r="AH212" s="85"/>
      <c r="AI212" s="44"/>
      <c r="AJ212" s="44"/>
      <c r="AK212" s="44"/>
      <c r="AL212" s="44"/>
      <c r="AM212" s="44"/>
      <c r="AN212" s="44"/>
      <c r="AO212" s="44"/>
      <c r="AP212" s="44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W212" s="92"/>
      <c r="DX212" s="92"/>
      <c r="DY212" s="92"/>
      <c r="DZ212" s="92"/>
      <c r="EA212" s="92"/>
      <c r="EB212" s="92"/>
      <c r="EC212" s="92"/>
    </row>
    <row r="213" spans="1:133" s="2" customFormat="1" ht="15" customHeight="1" x14ac:dyDescent="0.25">
      <c r="A213" s="83"/>
      <c r="B213" s="83"/>
      <c r="C213" s="83"/>
      <c r="AF213" s="83"/>
      <c r="AG213" s="85"/>
      <c r="AH213" s="85"/>
      <c r="AI213" s="44"/>
      <c r="AJ213" s="44"/>
      <c r="AK213" s="44"/>
      <c r="AL213" s="44"/>
      <c r="AM213" s="44"/>
      <c r="AN213" s="44"/>
      <c r="AO213" s="44"/>
      <c r="AP213" s="44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W213" s="92"/>
      <c r="DX213" s="92"/>
      <c r="DY213" s="92"/>
      <c r="DZ213" s="92"/>
      <c r="EA213" s="92"/>
      <c r="EB213" s="92"/>
      <c r="EC213" s="92"/>
    </row>
    <row r="214" spans="1:133" s="2" customFormat="1" ht="15" customHeight="1" x14ac:dyDescent="0.25">
      <c r="A214" s="83"/>
      <c r="B214" s="83"/>
      <c r="C214" s="83"/>
      <c r="AF214" s="83"/>
      <c r="AG214" s="85"/>
      <c r="AH214" s="85"/>
      <c r="AI214" s="44"/>
      <c r="AJ214" s="44"/>
      <c r="AK214" s="44"/>
      <c r="AL214" s="44"/>
      <c r="AM214" s="44"/>
      <c r="AN214" s="44"/>
      <c r="AO214" s="44"/>
      <c r="AP214" s="44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W214" s="92"/>
      <c r="DX214" s="92"/>
      <c r="DY214" s="92"/>
      <c r="DZ214" s="92"/>
      <c r="EA214" s="92"/>
      <c r="EB214" s="92"/>
      <c r="EC214" s="92"/>
    </row>
    <row r="215" spans="1:133" s="2" customFormat="1" ht="15" customHeight="1" x14ac:dyDescent="0.25">
      <c r="A215" s="83"/>
      <c r="B215" s="83"/>
      <c r="C215" s="83"/>
      <c r="AF215" s="83"/>
      <c r="AG215" s="85"/>
      <c r="AH215" s="85"/>
      <c r="AI215" s="44"/>
      <c r="AJ215" s="44"/>
      <c r="AK215" s="44"/>
      <c r="AL215" s="44"/>
      <c r="AM215" s="44"/>
      <c r="AN215" s="44"/>
      <c r="AO215" s="44"/>
      <c r="AP215" s="44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W215" s="92"/>
      <c r="DX215" s="92"/>
      <c r="DY215" s="92"/>
      <c r="DZ215" s="92"/>
      <c r="EA215" s="92"/>
      <c r="EB215" s="92"/>
      <c r="EC215" s="92"/>
    </row>
    <row r="216" spans="1:133" s="2" customFormat="1" ht="15" customHeight="1" x14ac:dyDescent="0.25">
      <c r="A216" s="83"/>
      <c r="B216" s="83"/>
      <c r="C216" s="83"/>
      <c r="AF216" s="83"/>
      <c r="AG216" s="85"/>
      <c r="AH216" s="85"/>
      <c r="AI216" s="44"/>
      <c r="AJ216" s="44"/>
      <c r="AK216" s="44"/>
      <c r="AL216" s="44"/>
      <c r="AM216" s="44"/>
      <c r="AN216" s="44"/>
      <c r="AO216" s="44"/>
      <c r="AP216" s="44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W216" s="92"/>
      <c r="DX216" s="92"/>
      <c r="DY216" s="92"/>
      <c r="DZ216" s="92"/>
      <c r="EA216" s="92"/>
      <c r="EB216" s="92"/>
      <c r="EC216" s="92"/>
    </row>
    <row r="217" spans="1:133" s="2" customFormat="1" ht="15" customHeight="1" x14ac:dyDescent="0.25">
      <c r="A217" s="83"/>
      <c r="B217" s="83"/>
      <c r="C217" s="83"/>
      <c r="AF217" s="83"/>
      <c r="AG217" s="85"/>
      <c r="AH217" s="85"/>
      <c r="AI217" s="44"/>
      <c r="AJ217" s="44"/>
      <c r="AK217" s="44"/>
      <c r="AL217" s="44"/>
      <c r="AM217" s="44"/>
      <c r="AN217" s="44"/>
      <c r="AO217" s="44"/>
      <c r="AP217" s="44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W217" s="92"/>
      <c r="DX217" s="92"/>
      <c r="DY217" s="92"/>
      <c r="DZ217" s="92"/>
      <c r="EA217" s="92"/>
      <c r="EB217" s="92"/>
      <c r="EC217" s="92"/>
    </row>
    <row r="218" spans="1:133" s="2" customFormat="1" ht="15" customHeight="1" x14ac:dyDescent="0.25">
      <c r="A218" s="83"/>
      <c r="B218" s="83"/>
      <c r="C218" s="83"/>
      <c r="AF218" s="83"/>
      <c r="AG218" s="85"/>
      <c r="AH218" s="85"/>
      <c r="AI218" s="44"/>
      <c r="AJ218" s="44"/>
      <c r="AK218" s="44"/>
      <c r="AL218" s="44"/>
      <c r="AM218" s="44"/>
      <c r="AN218" s="44"/>
      <c r="AO218" s="44"/>
      <c r="AP218" s="44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W218" s="92"/>
      <c r="DX218" s="92"/>
      <c r="DY218" s="92"/>
      <c r="DZ218" s="92"/>
      <c r="EA218" s="92"/>
      <c r="EB218" s="92"/>
      <c r="EC218" s="92"/>
    </row>
    <row r="219" spans="1:133" s="2" customFormat="1" ht="15" customHeight="1" x14ac:dyDescent="0.25">
      <c r="A219" s="83"/>
      <c r="B219" s="83"/>
      <c r="C219" s="83"/>
      <c r="AF219" s="83"/>
      <c r="AG219" s="85"/>
      <c r="AH219" s="85"/>
      <c r="AI219" s="44"/>
      <c r="AJ219" s="44"/>
      <c r="AK219" s="44"/>
      <c r="AL219" s="44"/>
      <c r="AM219" s="44"/>
      <c r="AN219" s="44"/>
      <c r="AO219" s="44"/>
      <c r="AP219" s="44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W219" s="92"/>
      <c r="DX219" s="92"/>
      <c r="DY219" s="92"/>
      <c r="DZ219" s="92"/>
      <c r="EA219" s="92"/>
      <c r="EB219" s="92"/>
      <c r="EC219" s="92"/>
    </row>
    <row r="220" spans="1:133" s="2" customFormat="1" ht="15" customHeight="1" x14ac:dyDescent="0.25">
      <c r="A220" s="83"/>
      <c r="B220" s="83"/>
      <c r="C220" s="83"/>
      <c r="AF220" s="83"/>
      <c r="AG220" s="85"/>
      <c r="AH220" s="85"/>
      <c r="AI220" s="44"/>
      <c r="AJ220" s="44"/>
      <c r="AK220" s="44"/>
      <c r="AL220" s="44"/>
      <c r="AM220" s="44"/>
      <c r="AN220" s="44"/>
      <c r="AO220" s="44"/>
      <c r="AP220" s="44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W220" s="92"/>
      <c r="DX220" s="92"/>
      <c r="DY220" s="92"/>
      <c r="DZ220" s="92"/>
      <c r="EA220" s="92"/>
      <c r="EB220" s="92"/>
      <c r="EC220" s="92"/>
    </row>
    <row r="221" spans="1:133" s="2" customFormat="1" ht="15" customHeight="1" x14ac:dyDescent="0.25">
      <c r="A221" s="83"/>
      <c r="B221" s="83"/>
      <c r="C221" s="83"/>
      <c r="AF221" s="83"/>
      <c r="AG221" s="85"/>
      <c r="AH221" s="85"/>
      <c r="AI221" s="44"/>
      <c r="AJ221" s="44"/>
      <c r="AK221" s="44"/>
      <c r="AL221" s="44"/>
      <c r="AM221" s="44"/>
      <c r="AN221" s="44"/>
      <c r="AO221" s="44"/>
      <c r="AP221" s="44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W221" s="92"/>
      <c r="DX221" s="92"/>
      <c r="DY221" s="92"/>
      <c r="DZ221" s="92"/>
      <c r="EA221" s="92"/>
      <c r="EB221" s="92"/>
      <c r="EC221" s="92"/>
    </row>
    <row r="222" spans="1:133" s="2" customFormat="1" ht="15" customHeight="1" x14ac:dyDescent="0.25">
      <c r="A222" s="83"/>
      <c r="B222" s="83"/>
      <c r="C222" s="83"/>
      <c r="AF222" s="83"/>
      <c r="AG222" s="85"/>
      <c r="AH222" s="85"/>
      <c r="AI222" s="44"/>
      <c r="AJ222" s="44"/>
      <c r="AK222" s="44"/>
      <c r="AL222" s="44"/>
      <c r="AM222" s="44"/>
      <c r="AN222" s="44"/>
      <c r="AO222" s="44"/>
      <c r="AP222" s="44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W222" s="92"/>
      <c r="DX222" s="92"/>
      <c r="DY222" s="92"/>
      <c r="DZ222" s="92"/>
      <c r="EA222" s="92"/>
      <c r="EB222" s="92"/>
      <c r="EC222" s="92"/>
    </row>
    <row r="223" spans="1:133" s="2" customFormat="1" ht="15" customHeight="1" x14ac:dyDescent="0.25">
      <c r="A223" s="83"/>
      <c r="B223" s="83"/>
      <c r="C223" s="83"/>
      <c r="AF223" s="83"/>
      <c r="AG223" s="85"/>
      <c r="AH223" s="85"/>
      <c r="AI223" s="44"/>
      <c r="AJ223" s="44"/>
      <c r="AK223" s="44"/>
      <c r="AL223" s="44"/>
      <c r="AM223" s="44"/>
      <c r="AN223" s="44"/>
      <c r="AO223" s="44"/>
      <c r="AP223" s="44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W223" s="92"/>
      <c r="DX223" s="92"/>
      <c r="DY223" s="92"/>
      <c r="DZ223" s="92"/>
      <c r="EA223" s="92"/>
      <c r="EB223" s="92"/>
      <c r="EC223" s="92"/>
    </row>
    <row r="224" spans="1:133" s="2" customFormat="1" ht="15" customHeight="1" x14ac:dyDescent="0.25">
      <c r="A224" s="83"/>
      <c r="B224" s="83"/>
      <c r="C224" s="83"/>
      <c r="AF224" s="83"/>
      <c r="AG224" s="85"/>
      <c r="AH224" s="85"/>
      <c r="AI224" s="44"/>
      <c r="AJ224" s="44"/>
      <c r="AK224" s="44"/>
      <c r="AL224" s="44"/>
      <c r="AM224" s="44"/>
      <c r="AN224" s="44"/>
      <c r="AO224" s="44"/>
      <c r="AP224" s="44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W224" s="92"/>
      <c r="DX224" s="92"/>
      <c r="DY224" s="92"/>
      <c r="DZ224" s="92"/>
      <c r="EA224" s="92"/>
      <c r="EB224" s="92"/>
      <c r="EC224" s="92"/>
    </row>
    <row r="225" spans="1:133" s="2" customFormat="1" ht="15" customHeight="1" x14ac:dyDescent="0.25">
      <c r="A225" s="83"/>
      <c r="B225" s="83"/>
      <c r="C225" s="83"/>
      <c r="AF225" s="83"/>
      <c r="AG225" s="85"/>
      <c r="AH225" s="85"/>
      <c r="AI225" s="44"/>
      <c r="AJ225" s="44"/>
      <c r="AK225" s="44"/>
      <c r="AL225" s="44"/>
      <c r="AM225" s="44"/>
      <c r="AN225" s="44"/>
      <c r="AO225" s="44"/>
      <c r="AP225" s="44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W225" s="92"/>
      <c r="DX225" s="92"/>
      <c r="DY225" s="92"/>
      <c r="DZ225" s="92"/>
      <c r="EA225" s="92"/>
      <c r="EB225" s="92"/>
      <c r="EC225" s="92"/>
    </row>
    <row r="226" spans="1:133" s="2" customFormat="1" ht="15" customHeight="1" x14ac:dyDescent="0.25">
      <c r="A226" s="83"/>
      <c r="B226" s="83"/>
      <c r="C226" s="83"/>
      <c r="AF226" s="83"/>
      <c r="AG226" s="85"/>
      <c r="AH226" s="85"/>
      <c r="AI226" s="44"/>
      <c r="AJ226" s="44"/>
      <c r="AK226" s="44"/>
      <c r="AL226" s="44"/>
      <c r="AM226" s="44"/>
      <c r="AN226" s="44"/>
      <c r="AO226" s="44"/>
      <c r="AP226" s="44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W226" s="92"/>
      <c r="DX226" s="92"/>
      <c r="DY226" s="92"/>
      <c r="DZ226" s="92"/>
      <c r="EA226" s="92"/>
      <c r="EB226" s="92"/>
      <c r="EC226" s="92"/>
    </row>
    <row r="227" spans="1:133" s="2" customFormat="1" ht="15" customHeight="1" x14ac:dyDescent="0.25">
      <c r="A227" s="83"/>
      <c r="B227" s="83"/>
      <c r="C227" s="83"/>
      <c r="AF227" s="83"/>
      <c r="AG227" s="85"/>
      <c r="AH227" s="85"/>
      <c r="AI227" s="44"/>
      <c r="AJ227" s="44"/>
      <c r="AK227" s="44"/>
      <c r="AL227" s="44"/>
      <c r="AM227" s="44"/>
      <c r="AN227" s="44"/>
      <c r="AO227" s="44"/>
      <c r="AP227" s="44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W227" s="92"/>
      <c r="DX227" s="92"/>
      <c r="DY227" s="92"/>
      <c r="DZ227" s="92"/>
      <c r="EA227" s="92"/>
      <c r="EB227" s="92"/>
      <c r="EC227" s="92"/>
    </row>
    <row r="228" spans="1:133" s="2" customFormat="1" ht="15" customHeight="1" x14ac:dyDescent="0.25">
      <c r="A228" s="83"/>
      <c r="B228" s="83"/>
      <c r="C228" s="83"/>
      <c r="AF228" s="83"/>
      <c r="AG228" s="85"/>
      <c r="AH228" s="85"/>
      <c r="AI228" s="44"/>
      <c r="AJ228" s="44"/>
      <c r="AK228" s="44"/>
      <c r="AL228" s="44"/>
      <c r="AM228" s="44"/>
      <c r="AN228" s="44"/>
      <c r="AO228" s="44"/>
      <c r="AP228" s="44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W228" s="92"/>
      <c r="DX228" s="92"/>
      <c r="DY228" s="92"/>
      <c r="DZ228" s="92"/>
      <c r="EA228" s="92"/>
      <c r="EB228" s="92"/>
      <c r="EC228" s="92"/>
    </row>
    <row r="229" spans="1:133" s="2" customFormat="1" ht="15" customHeight="1" x14ac:dyDescent="0.25">
      <c r="A229" s="83"/>
      <c r="B229" s="83"/>
      <c r="C229" s="83"/>
      <c r="AF229" s="83"/>
      <c r="AG229" s="85"/>
      <c r="AH229" s="85"/>
      <c r="AI229" s="44"/>
      <c r="AJ229" s="44"/>
      <c r="AK229" s="44"/>
      <c r="AL229" s="44"/>
      <c r="AM229" s="44"/>
      <c r="AN229" s="44"/>
      <c r="AO229" s="44"/>
      <c r="AP229" s="44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W229" s="92"/>
      <c r="DX229" s="92"/>
      <c r="DY229" s="92"/>
      <c r="DZ229" s="92"/>
      <c r="EA229" s="92"/>
      <c r="EB229" s="92"/>
      <c r="EC229" s="92"/>
    </row>
    <row r="230" spans="1:133" s="2" customFormat="1" ht="15" customHeight="1" x14ac:dyDescent="0.25">
      <c r="A230" s="83"/>
      <c r="B230" s="83"/>
      <c r="C230" s="83"/>
      <c r="AF230" s="83"/>
      <c r="AG230" s="85"/>
      <c r="AH230" s="85"/>
      <c r="AI230" s="44"/>
      <c r="AJ230" s="44"/>
      <c r="AK230" s="44"/>
      <c r="AL230" s="44"/>
      <c r="AM230" s="44"/>
      <c r="AN230" s="44"/>
      <c r="AO230" s="44"/>
      <c r="AP230" s="44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W230" s="92"/>
      <c r="DX230" s="92"/>
      <c r="DY230" s="92"/>
      <c r="DZ230" s="92"/>
      <c r="EA230" s="92"/>
      <c r="EB230" s="92"/>
      <c r="EC230" s="92"/>
    </row>
    <row r="231" spans="1:133" s="2" customFormat="1" ht="15" customHeight="1" x14ac:dyDescent="0.25">
      <c r="A231" s="83"/>
      <c r="B231" s="83"/>
      <c r="C231" s="83"/>
      <c r="AF231" s="83"/>
      <c r="AG231" s="85"/>
      <c r="AH231" s="85"/>
      <c r="AI231" s="44"/>
      <c r="AJ231" s="44"/>
      <c r="AK231" s="44"/>
      <c r="AL231" s="44"/>
      <c r="AM231" s="44"/>
      <c r="AN231" s="44"/>
      <c r="AO231" s="44"/>
      <c r="AP231" s="44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W231" s="92"/>
      <c r="DX231" s="92"/>
      <c r="DY231" s="92"/>
      <c r="DZ231" s="92"/>
      <c r="EA231" s="92"/>
      <c r="EB231" s="92"/>
      <c r="EC231" s="92"/>
    </row>
    <row r="232" spans="1:133" s="2" customFormat="1" ht="15" customHeight="1" x14ac:dyDescent="0.25">
      <c r="A232" s="83"/>
      <c r="B232" s="83"/>
      <c r="C232" s="83"/>
      <c r="AF232" s="83"/>
      <c r="AG232" s="85"/>
      <c r="AH232" s="85"/>
      <c r="AI232" s="44"/>
      <c r="AJ232" s="44"/>
      <c r="AK232" s="44"/>
      <c r="AL232" s="44"/>
      <c r="AM232" s="44"/>
      <c r="AN232" s="44"/>
      <c r="AO232" s="44"/>
      <c r="AP232" s="44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W232" s="92"/>
      <c r="DX232" s="92"/>
      <c r="DY232" s="92"/>
      <c r="DZ232" s="92"/>
      <c r="EA232" s="92"/>
      <c r="EB232" s="92"/>
      <c r="EC232" s="92"/>
    </row>
    <row r="233" spans="1:133" s="2" customFormat="1" ht="15" customHeight="1" x14ac:dyDescent="0.25">
      <c r="A233" s="83"/>
      <c r="B233" s="83"/>
      <c r="C233" s="83"/>
      <c r="AF233" s="83"/>
      <c r="AG233" s="85"/>
      <c r="AH233" s="85"/>
      <c r="AI233" s="44"/>
      <c r="AJ233" s="44"/>
      <c r="AK233" s="44"/>
      <c r="AL233" s="44"/>
      <c r="AM233" s="44"/>
      <c r="AN233" s="44"/>
      <c r="AO233" s="44"/>
      <c r="AP233" s="44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W233" s="92"/>
      <c r="DX233" s="92"/>
      <c r="DY233" s="92"/>
      <c r="DZ233" s="92"/>
      <c r="EA233" s="92"/>
      <c r="EB233" s="92"/>
      <c r="EC233" s="92"/>
    </row>
    <row r="234" spans="1:133" s="2" customFormat="1" ht="15" customHeight="1" x14ac:dyDescent="0.25">
      <c r="A234" s="83"/>
      <c r="B234" s="83"/>
      <c r="C234" s="83"/>
      <c r="AF234" s="83"/>
      <c r="AG234" s="85"/>
      <c r="AH234" s="85"/>
      <c r="AI234" s="44"/>
      <c r="AJ234" s="44"/>
      <c r="AK234" s="44"/>
      <c r="AL234" s="44"/>
      <c r="AM234" s="44"/>
      <c r="AN234" s="44"/>
      <c r="AO234" s="44"/>
      <c r="AP234" s="44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W234" s="92"/>
      <c r="DX234" s="92"/>
      <c r="DY234" s="92"/>
      <c r="DZ234" s="92"/>
      <c r="EA234" s="92"/>
      <c r="EB234" s="92"/>
      <c r="EC234" s="92"/>
    </row>
    <row r="235" spans="1:133" s="2" customFormat="1" ht="15" customHeight="1" x14ac:dyDescent="0.25">
      <c r="A235" s="83"/>
      <c r="B235" s="83"/>
      <c r="C235" s="83"/>
      <c r="AF235" s="83"/>
      <c r="AG235" s="85"/>
      <c r="AH235" s="85"/>
      <c r="AI235" s="44"/>
      <c r="AJ235" s="44"/>
      <c r="AK235" s="44"/>
      <c r="AL235" s="44"/>
      <c r="AM235" s="44"/>
      <c r="AN235" s="44"/>
      <c r="AO235" s="44"/>
      <c r="AP235" s="44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W235" s="92"/>
      <c r="DX235" s="92"/>
      <c r="DY235" s="92"/>
      <c r="DZ235" s="92"/>
      <c r="EA235" s="92"/>
      <c r="EB235" s="92"/>
      <c r="EC235" s="92"/>
    </row>
    <row r="236" spans="1:133" s="2" customFormat="1" ht="15" customHeight="1" x14ac:dyDescent="0.25">
      <c r="A236" s="83"/>
      <c r="B236" s="83"/>
      <c r="C236" s="83"/>
      <c r="AF236" s="83"/>
      <c r="AG236" s="85"/>
      <c r="AH236" s="85"/>
      <c r="AI236" s="44"/>
      <c r="AJ236" s="44"/>
      <c r="AK236" s="44"/>
      <c r="AL236" s="44"/>
      <c r="AM236" s="44"/>
      <c r="AN236" s="44"/>
      <c r="AO236" s="44"/>
      <c r="AP236" s="44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W236" s="92"/>
      <c r="DX236" s="92"/>
      <c r="DY236" s="92"/>
      <c r="DZ236" s="92"/>
      <c r="EA236" s="92"/>
      <c r="EB236" s="92"/>
      <c r="EC236" s="92"/>
    </row>
    <row r="237" spans="1:133" s="2" customFormat="1" ht="15" customHeight="1" x14ac:dyDescent="0.25">
      <c r="A237" s="83"/>
      <c r="B237" s="83"/>
      <c r="C237" s="83"/>
      <c r="AF237" s="83"/>
      <c r="AG237" s="85"/>
      <c r="AH237" s="85"/>
      <c r="AI237" s="44"/>
      <c r="AJ237" s="44"/>
      <c r="AK237" s="44"/>
      <c r="AL237" s="44"/>
      <c r="AM237" s="44"/>
      <c r="AN237" s="44"/>
      <c r="AO237" s="44"/>
      <c r="AP237" s="44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W237" s="92"/>
      <c r="DX237" s="92"/>
      <c r="DY237" s="92"/>
      <c r="DZ237" s="92"/>
      <c r="EA237" s="92"/>
      <c r="EB237" s="92"/>
      <c r="EC237" s="92"/>
    </row>
    <row r="238" spans="1:133" s="2" customFormat="1" ht="15" customHeight="1" x14ac:dyDescent="0.25">
      <c r="A238" s="83"/>
      <c r="B238" s="83"/>
      <c r="C238" s="83"/>
      <c r="AF238" s="83"/>
      <c r="AG238" s="85"/>
      <c r="AH238" s="85"/>
      <c r="AI238" s="44"/>
      <c r="AJ238" s="44"/>
      <c r="AK238" s="44"/>
      <c r="AL238" s="44"/>
      <c r="AM238" s="44"/>
      <c r="AN238" s="44"/>
      <c r="AO238" s="44"/>
      <c r="AP238" s="44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W238" s="92"/>
      <c r="DX238" s="92"/>
      <c r="DY238" s="92"/>
      <c r="DZ238" s="92"/>
      <c r="EA238" s="92"/>
      <c r="EB238" s="92"/>
      <c r="EC238" s="92"/>
    </row>
    <row r="239" spans="1:133" s="2" customFormat="1" ht="15" customHeight="1" x14ac:dyDescent="0.25">
      <c r="A239" s="83"/>
      <c r="B239" s="83"/>
      <c r="C239" s="83"/>
      <c r="AF239" s="83"/>
      <c r="AG239" s="85"/>
      <c r="AH239" s="85"/>
      <c r="AI239" s="44"/>
      <c r="AJ239" s="44"/>
      <c r="AK239" s="44"/>
      <c r="AL239" s="44"/>
      <c r="AM239" s="44"/>
      <c r="AN239" s="44"/>
      <c r="AO239" s="44"/>
      <c r="AP239" s="44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W239" s="92"/>
      <c r="DX239" s="92"/>
      <c r="DY239" s="92"/>
      <c r="DZ239" s="92"/>
      <c r="EA239" s="92"/>
      <c r="EB239" s="92"/>
      <c r="EC239" s="92"/>
    </row>
    <row r="240" spans="1:133" s="2" customFormat="1" ht="15" customHeight="1" x14ac:dyDescent="0.25">
      <c r="A240" s="83"/>
      <c r="B240" s="83"/>
      <c r="C240" s="83"/>
      <c r="AF240" s="83"/>
      <c r="AG240" s="85"/>
      <c r="AH240" s="85"/>
      <c r="AI240" s="44"/>
      <c r="AJ240" s="44"/>
      <c r="AK240" s="44"/>
      <c r="AL240" s="44"/>
      <c r="AM240" s="44"/>
      <c r="AN240" s="44"/>
      <c r="AO240" s="44"/>
      <c r="AP240" s="44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W240" s="92"/>
      <c r="DX240" s="92"/>
      <c r="DY240" s="92"/>
      <c r="DZ240" s="92"/>
      <c r="EA240" s="92"/>
      <c r="EB240" s="92"/>
      <c r="EC240" s="92"/>
    </row>
    <row r="241" spans="1:133" s="2" customFormat="1" ht="15" customHeight="1" x14ac:dyDescent="0.25">
      <c r="A241" s="83"/>
      <c r="B241" s="83"/>
      <c r="C241" s="83"/>
      <c r="AF241" s="83"/>
      <c r="AG241" s="85"/>
      <c r="AH241" s="85"/>
      <c r="AI241" s="44"/>
      <c r="AJ241" s="44"/>
      <c r="AK241" s="44"/>
      <c r="AL241" s="44"/>
      <c r="AM241" s="44"/>
      <c r="AN241" s="44"/>
      <c r="AO241" s="44"/>
      <c r="AP241" s="44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W241" s="92"/>
      <c r="DX241" s="92"/>
      <c r="DY241" s="92"/>
      <c r="DZ241" s="92"/>
      <c r="EA241" s="92"/>
      <c r="EB241" s="92"/>
      <c r="EC241" s="92"/>
    </row>
    <row r="242" spans="1:133" s="2" customFormat="1" ht="15" customHeight="1" x14ac:dyDescent="0.25">
      <c r="A242" s="83"/>
      <c r="B242" s="83"/>
      <c r="C242" s="83"/>
      <c r="AF242" s="83"/>
      <c r="AG242" s="85"/>
      <c r="AH242" s="85"/>
      <c r="AI242" s="44"/>
      <c r="AJ242" s="44"/>
      <c r="AK242" s="44"/>
      <c r="AL242" s="44"/>
      <c r="AM242" s="44"/>
      <c r="AN242" s="44"/>
      <c r="AO242" s="44"/>
      <c r="AP242" s="44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W242" s="92"/>
      <c r="DX242" s="92"/>
      <c r="DY242" s="92"/>
      <c r="DZ242" s="92"/>
      <c r="EA242" s="92"/>
      <c r="EB242" s="92"/>
      <c r="EC242" s="92"/>
    </row>
    <row r="243" spans="1:133" s="2" customFormat="1" ht="15" customHeight="1" x14ac:dyDescent="0.25">
      <c r="A243" s="83"/>
      <c r="B243" s="83"/>
      <c r="C243" s="83"/>
      <c r="AF243" s="83"/>
      <c r="AG243" s="85"/>
      <c r="AH243" s="85"/>
      <c r="AI243" s="44"/>
      <c r="AJ243" s="44"/>
      <c r="AK243" s="44"/>
      <c r="AL243" s="44"/>
      <c r="AM243" s="44"/>
      <c r="AN243" s="44"/>
      <c r="AO243" s="44"/>
      <c r="AP243" s="44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W243" s="92"/>
      <c r="DX243" s="92"/>
      <c r="DY243" s="92"/>
      <c r="DZ243" s="92"/>
      <c r="EA243" s="92"/>
      <c r="EB243" s="92"/>
      <c r="EC243" s="92"/>
    </row>
    <row r="244" spans="1:133" s="2" customFormat="1" ht="15" customHeight="1" x14ac:dyDescent="0.25">
      <c r="A244" s="83"/>
      <c r="B244" s="83"/>
      <c r="C244" s="83"/>
      <c r="AF244" s="83"/>
      <c r="AG244" s="85"/>
      <c r="AH244" s="85"/>
      <c r="AI244" s="44"/>
      <c r="AJ244" s="44"/>
      <c r="AK244" s="44"/>
      <c r="AL244" s="44"/>
      <c r="AM244" s="44"/>
      <c r="AN244" s="44"/>
      <c r="AO244" s="44"/>
      <c r="AP244" s="44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W244" s="92"/>
      <c r="DX244" s="92"/>
      <c r="DY244" s="92"/>
      <c r="DZ244" s="92"/>
      <c r="EA244" s="92"/>
      <c r="EB244" s="92"/>
      <c r="EC244" s="92"/>
    </row>
    <row r="245" spans="1:133" s="2" customFormat="1" ht="15" customHeight="1" x14ac:dyDescent="0.25">
      <c r="A245" s="83"/>
      <c r="B245" s="83"/>
      <c r="C245" s="83"/>
      <c r="AF245" s="83"/>
      <c r="AG245" s="85"/>
      <c r="AH245" s="85"/>
      <c r="AI245" s="44"/>
      <c r="AJ245" s="44"/>
      <c r="AK245" s="44"/>
      <c r="AL245" s="44"/>
      <c r="AM245" s="44"/>
      <c r="AN245" s="44"/>
      <c r="AO245" s="44"/>
      <c r="AP245" s="44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W245" s="92"/>
      <c r="DX245" s="92"/>
      <c r="DY245" s="92"/>
      <c r="DZ245" s="92"/>
      <c r="EA245" s="92"/>
      <c r="EB245" s="92"/>
      <c r="EC245" s="92"/>
    </row>
    <row r="246" spans="1:133" s="2" customFormat="1" ht="15" customHeight="1" x14ac:dyDescent="0.25">
      <c r="A246" s="83"/>
      <c r="B246" s="83"/>
      <c r="C246" s="83"/>
      <c r="AF246" s="83"/>
      <c r="AG246" s="85"/>
      <c r="AH246" s="85"/>
      <c r="AI246" s="44"/>
      <c r="AJ246" s="44"/>
      <c r="AK246" s="44"/>
      <c r="AL246" s="44"/>
      <c r="AM246" s="44"/>
      <c r="AN246" s="44"/>
      <c r="AO246" s="44"/>
      <c r="AP246" s="44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W246" s="92"/>
      <c r="DX246" s="92"/>
      <c r="DY246" s="92"/>
      <c r="DZ246" s="92"/>
      <c r="EA246" s="92"/>
      <c r="EB246" s="92"/>
      <c r="EC246" s="92"/>
    </row>
    <row r="247" spans="1:133" s="2" customFormat="1" ht="15" customHeight="1" x14ac:dyDescent="0.25">
      <c r="A247" s="83"/>
      <c r="B247" s="83"/>
      <c r="C247" s="83"/>
      <c r="AF247" s="83"/>
      <c r="AG247" s="85"/>
      <c r="AH247" s="85"/>
      <c r="AI247" s="44"/>
      <c r="AJ247" s="44"/>
      <c r="AK247" s="44"/>
      <c r="AL247" s="44"/>
      <c r="AM247" s="44"/>
      <c r="AN247" s="44"/>
      <c r="AO247" s="44"/>
      <c r="AP247" s="44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W247" s="92"/>
      <c r="DX247" s="92"/>
      <c r="DY247" s="92"/>
      <c r="DZ247" s="92"/>
      <c r="EA247" s="92"/>
      <c r="EB247" s="92"/>
      <c r="EC247" s="92"/>
    </row>
    <row r="248" spans="1:133" s="2" customFormat="1" ht="15" customHeight="1" x14ac:dyDescent="0.25">
      <c r="A248" s="83"/>
      <c r="B248" s="83"/>
      <c r="C248" s="83"/>
      <c r="AF248" s="83"/>
      <c r="AG248" s="85"/>
      <c r="AH248" s="85"/>
      <c r="AI248" s="44"/>
      <c r="AJ248" s="44"/>
      <c r="AK248" s="44"/>
      <c r="AL248" s="44"/>
      <c r="AM248" s="44"/>
      <c r="AN248" s="44"/>
      <c r="AO248" s="44"/>
      <c r="AP248" s="44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W248" s="92"/>
      <c r="DX248" s="92"/>
      <c r="DY248" s="92"/>
      <c r="DZ248" s="92"/>
      <c r="EA248" s="92"/>
      <c r="EB248" s="92"/>
      <c r="EC248" s="92"/>
    </row>
    <row r="249" spans="1:133" s="2" customFormat="1" ht="15" customHeight="1" x14ac:dyDescent="0.25">
      <c r="A249" s="83"/>
      <c r="B249" s="83"/>
      <c r="C249" s="83"/>
      <c r="AF249" s="83"/>
      <c r="AG249" s="85"/>
      <c r="AH249" s="85"/>
      <c r="AI249" s="44"/>
      <c r="AJ249" s="44"/>
      <c r="AK249" s="44"/>
      <c r="AL249" s="44"/>
      <c r="AM249" s="44"/>
      <c r="AN249" s="44"/>
      <c r="AO249" s="44"/>
      <c r="AP249" s="44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W249" s="92"/>
      <c r="DX249" s="92"/>
      <c r="DY249" s="92"/>
      <c r="DZ249" s="92"/>
      <c r="EA249" s="92"/>
      <c r="EB249" s="92"/>
      <c r="EC249" s="92"/>
    </row>
    <row r="250" spans="1:133" s="2" customFormat="1" ht="15" customHeight="1" x14ac:dyDescent="0.25">
      <c r="A250" s="83"/>
      <c r="B250" s="83"/>
      <c r="C250" s="83"/>
      <c r="AF250" s="83"/>
      <c r="AG250" s="85"/>
      <c r="AH250" s="85"/>
      <c r="AI250" s="44"/>
      <c r="AJ250" s="44"/>
      <c r="AK250" s="44"/>
      <c r="AL250" s="44"/>
      <c r="AM250" s="44"/>
      <c r="AN250" s="44"/>
      <c r="AO250" s="44"/>
      <c r="AP250" s="44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W250" s="92"/>
      <c r="DX250" s="92"/>
      <c r="DY250" s="92"/>
      <c r="DZ250" s="92"/>
      <c r="EA250" s="92"/>
      <c r="EB250" s="92"/>
      <c r="EC250" s="92"/>
    </row>
    <row r="251" spans="1:133" s="2" customFormat="1" ht="15" customHeight="1" x14ac:dyDescent="0.25">
      <c r="A251" s="83"/>
      <c r="B251" s="83"/>
      <c r="C251" s="83"/>
      <c r="AF251" s="83"/>
      <c r="AG251" s="85"/>
      <c r="AH251" s="85"/>
      <c r="AI251" s="44"/>
      <c r="AJ251" s="44"/>
      <c r="AK251" s="44"/>
      <c r="AL251" s="44"/>
      <c r="AM251" s="44"/>
      <c r="AN251" s="44"/>
      <c r="AO251" s="44"/>
      <c r="AP251" s="44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W251" s="92"/>
      <c r="DX251" s="92"/>
      <c r="DY251" s="92"/>
      <c r="DZ251" s="92"/>
      <c r="EA251" s="92"/>
      <c r="EB251" s="92"/>
      <c r="EC251" s="92"/>
    </row>
    <row r="252" spans="1:133" s="2" customFormat="1" ht="15" customHeight="1" x14ac:dyDescent="0.25">
      <c r="A252" s="83"/>
      <c r="B252" s="83"/>
      <c r="C252" s="83"/>
      <c r="AF252" s="83"/>
      <c r="AG252" s="85"/>
      <c r="AH252" s="85"/>
      <c r="AI252" s="44"/>
      <c r="AJ252" s="44"/>
      <c r="AK252" s="44"/>
      <c r="AL252" s="44"/>
      <c r="AM252" s="44"/>
      <c r="AN252" s="44"/>
      <c r="AO252" s="44"/>
      <c r="AP252" s="44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W252" s="92"/>
      <c r="DX252" s="92"/>
      <c r="DY252" s="92"/>
      <c r="DZ252" s="92"/>
      <c r="EA252" s="92"/>
      <c r="EB252" s="92"/>
      <c r="EC252" s="92"/>
    </row>
    <row r="253" spans="1:133" s="2" customFormat="1" ht="15" customHeight="1" x14ac:dyDescent="0.25">
      <c r="A253" s="83"/>
      <c r="B253" s="83"/>
      <c r="C253" s="83"/>
      <c r="AF253" s="83"/>
      <c r="AG253" s="85"/>
      <c r="AH253" s="85"/>
      <c r="AI253" s="44"/>
      <c r="AJ253" s="44"/>
      <c r="AK253" s="44"/>
      <c r="AL253" s="44"/>
      <c r="AM253" s="44"/>
      <c r="AN253" s="44"/>
      <c r="AO253" s="44"/>
      <c r="AP253" s="44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W253" s="92"/>
      <c r="DX253" s="92"/>
      <c r="DY253" s="92"/>
      <c r="DZ253" s="92"/>
      <c r="EA253" s="92"/>
      <c r="EB253" s="92"/>
      <c r="EC253" s="92"/>
    </row>
    <row r="254" spans="1:133" s="2" customFormat="1" ht="15" customHeight="1" x14ac:dyDescent="0.25">
      <c r="A254" s="83"/>
      <c r="B254" s="83"/>
      <c r="C254" s="83"/>
      <c r="AF254" s="83"/>
      <c r="AG254" s="85"/>
      <c r="AH254" s="85"/>
      <c r="AI254" s="44"/>
      <c r="AJ254" s="44"/>
      <c r="AK254" s="44"/>
      <c r="AL254" s="44"/>
      <c r="AM254" s="44"/>
      <c r="AN254" s="44"/>
      <c r="AO254" s="44"/>
      <c r="AP254" s="44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W254" s="92"/>
      <c r="DX254" s="92"/>
      <c r="DY254" s="92"/>
      <c r="DZ254" s="92"/>
      <c r="EA254" s="92"/>
      <c r="EB254" s="92"/>
      <c r="EC254" s="92"/>
    </row>
    <row r="255" spans="1:133" s="2" customFormat="1" ht="15" customHeight="1" x14ac:dyDescent="0.25">
      <c r="A255" s="83"/>
      <c r="B255" s="83"/>
      <c r="C255" s="83"/>
      <c r="AF255" s="83"/>
      <c r="AG255" s="85"/>
      <c r="AH255" s="85"/>
      <c r="AI255" s="44"/>
      <c r="AJ255" s="44"/>
      <c r="AK255" s="44"/>
      <c r="AL255" s="44"/>
      <c r="AM255" s="44"/>
      <c r="AN255" s="44"/>
      <c r="AO255" s="44"/>
      <c r="AP255" s="44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W255" s="92"/>
      <c r="DX255" s="92"/>
      <c r="DY255" s="92"/>
      <c r="DZ255" s="92"/>
      <c r="EA255" s="92"/>
      <c r="EB255" s="92"/>
      <c r="EC255" s="92"/>
    </row>
    <row r="256" spans="1:133" s="2" customFormat="1" ht="15" customHeight="1" x14ac:dyDescent="0.25">
      <c r="A256" s="83"/>
      <c r="B256" s="83"/>
      <c r="C256" s="83"/>
      <c r="AF256" s="83"/>
      <c r="AG256" s="85"/>
      <c r="AH256" s="85"/>
      <c r="AI256" s="44"/>
      <c r="AJ256" s="44"/>
      <c r="AK256" s="44"/>
      <c r="AL256" s="44"/>
      <c r="AM256" s="44"/>
      <c r="AN256" s="44"/>
      <c r="AO256" s="44"/>
      <c r="AP256" s="44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W256" s="92"/>
      <c r="DX256" s="92"/>
      <c r="DY256" s="92"/>
      <c r="DZ256" s="92"/>
      <c r="EA256" s="92"/>
      <c r="EB256" s="92"/>
      <c r="EC256" s="92"/>
    </row>
    <row r="257" spans="1:133" s="2" customFormat="1" ht="15" customHeight="1" x14ac:dyDescent="0.25">
      <c r="A257" s="83"/>
      <c r="B257" s="83"/>
      <c r="C257" s="83"/>
      <c r="AF257" s="83"/>
      <c r="AG257" s="85"/>
      <c r="AH257" s="85"/>
      <c r="AI257" s="44"/>
      <c r="AJ257" s="44"/>
      <c r="AK257" s="44"/>
      <c r="AL257" s="44"/>
      <c r="AM257" s="44"/>
      <c r="AN257" s="44"/>
      <c r="AO257" s="44"/>
      <c r="AP257" s="44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W257" s="92"/>
      <c r="DX257" s="92"/>
      <c r="DY257" s="92"/>
      <c r="DZ257" s="92"/>
      <c r="EA257" s="92"/>
      <c r="EB257" s="92"/>
      <c r="EC257" s="92"/>
    </row>
    <row r="258" spans="1:133" s="2" customFormat="1" ht="15" customHeight="1" x14ac:dyDescent="0.25">
      <c r="A258" s="83"/>
      <c r="B258" s="83"/>
      <c r="C258" s="83"/>
      <c r="AF258" s="83"/>
      <c r="AG258" s="85"/>
      <c r="AH258" s="85"/>
      <c r="AI258" s="44"/>
      <c r="AJ258" s="44"/>
      <c r="AK258" s="44"/>
      <c r="AL258" s="44"/>
      <c r="AM258" s="44"/>
      <c r="AN258" s="44"/>
      <c r="AO258" s="44"/>
      <c r="AP258" s="44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W258" s="92"/>
      <c r="DX258" s="92"/>
      <c r="DY258" s="92"/>
      <c r="DZ258" s="92"/>
      <c r="EA258" s="92"/>
      <c r="EB258" s="92"/>
      <c r="EC258" s="92"/>
    </row>
    <row r="259" spans="1:133" s="2" customFormat="1" ht="15" customHeight="1" x14ac:dyDescent="0.25">
      <c r="A259" s="83"/>
      <c r="B259" s="83"/>
      <c r="C259" s="83"/>
      <c r="AF259" s="83"/>
      <c r="AG259" s="85"/>
      <c r="AH259" s="85"/>
      <c r="AI259" s="44"/>
      <c r="AJ259" s="44"/>
      <c r="AK259" s="44"/>
      <c r="AL259" s="44"/>
      <c r="AM259" s="44"/>
      <c r="AN259" s="44"/>
      <c r="AO259" s="44"/>
      <c r="AP259" s="44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W259" s="92"/>
      <c r="DX259" s="92"/>
      <c r="DY259" s="92"/>
      <c r="DZ259" s="92"/>
      <c r="EA259" s="92"/>
      <c r="EB259" s="92"/>
      <c r="EC259" s="92"/>
    </row>
    <row r="260" spans="1:133" s="2" customFormat="1" ht="15" customHeight="1" x14ac:dyDescent="0.25">
      <c r="A260" s="83"/>
      <c r="B260" s="83"/>
      <c r="C260" s="83"/>
      <c r="AF260" s="83"/>
      <c r="AG260" s="85"/>
      <c r="AH260" s="85"/>
      <c r="AI260" s="44"/>
      <c r="AJ260" s="44"/>
      <c r="AK260" s="44"/>
      <c r="AL260" s="44"/>
      <c r="AM260" s="44"/>
      <c r="AN260" s="44"/>
      <c r="AO260" s="44"/>
      <c r="AP260" s="44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W260" s="92"/>
      <c r="DX260" s="92"/>
      <c r="DY260" s="92"/>
      <c r="DZ260" s="92"/>
      <c r="EA260" s="92"/>
      <c r="EB260" s="92"/>
      <c r="EC260" s="92"/>
    </row>
    <row r="261" spans="1:133" s="2" customFormat="1" ht="15" customHeight="1" x14ac:dyDescent="0.25">
      <c r="A261" s="83"/>
      <c r="B261" s="83"/>
      <c r="C261" s="83"/>
      <c r="AF261" s="83"/>
      <c r="AG261" s="85"/>
      <c r="AH261" s="85"/>
      <c r="AI261" s="44"/>
      <c r="AJ261" s="44"/>
      <c r="AK261" s="44"/>
      <c r="AL261" s="44"/>
      <c r="AM261" s="44"/>
      <c r="AN261" s="44"/>
      <c r="AO261" s="44"/>
      <c r="AP261" s="44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W261" s="92"/>
      <c r="DX261" s="92"/>
      <c r="DY261" s="92"/>
      <c r="DZ261" s="92"/>
      <c r="EA261" s="92"/>
      <c r="EB261" s="92"/>
      <c r="EC261" s="92"/>
    </row>
    <row r="262" spans="1:133" s="2" customFormat="1" ht="15" customHeight="1" x14ac:dyDescent="0.25">
      <c r="A262" s="83"/>
      <c r="B262" s="83"/>
      <c r="C262" s="83"/>
      <c r="AF262" s="83"/>
      <c r="AG262" s="85"/>
      <c r="AH262" s="85"/>
      <c r="AI262" s="44"/>
      <c r="AJ262" s="44"/>
      <c r="AK262" s="44"/>
      <c r="AL262" s="44"/>
      <c r="AM262" s="44"/>
      <c r="AN262" s="44"/>
      <c r="AO262" s="44"/>
      <c r="AP262" s="44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W262" s="92"/>
      <c r="DX262" s="92"/>
      <c r="DY262" s="92"/>
      <c r="DZ262" s="92"/>
      <c r="EA262" s="92"/>
      <c r="EB262" s="92"/>
      <c r="EC262" s="92"/>
    </row>
    <row r="263" spans="1:133" s="2" customFormat="1" ht="15" customHeight="1" x14ac:dyDescent="0.25">
      <c r="A263" s="83"/>
      <c r="B263" s="83"/>
      <c r="C263" s="83"/>
      <c r="AF263" s="83"/>
      <c r="AG263" s="85"/>
      <c r="AH263" s="85"/>
      <c r="AI263" s="44"/>
      <c r="AJ263" s="44"/>
      <c r="AK263" s="44"/>
      <c r="AL263" s="44"/>
      <c r="AM263" s="44"/>
      <c r="AN263" s="44"/>
      <c r="AO263" s="44"/>
      <c r="AP263" s="44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W263" s="92"/>
      <c r="DX263" s="92"/>
      <c r="DY263" s="92"/>
      <c r="DZ263" s="92"/>
      <c r="EA263" s="92"/>
      <c r="EB263" s="92"/>
      <c r="EC263" s="92"/>
    </row>
    <row r="264" spans="1:133" s="2" customFormat="1" ht="15" customHeight="1" x14ac:dyDescent="0.25">
      <c r="A264" s="83"/>
      <c r="B264" s="83"/>
      <c r="C264" s="83"/>
      <c r="AF264" s="83"/>
      <c r="AG264" s="85"/>
      <c r="AH264" s="85"/>
      <c r="AI264" s="44"/>
      <c r="AJ264" s="44"/>
      <c r="AK264" s="44"/>
      <c r="AL264" s="44"/>
      <c r="AM264" s="44"/>
      <c r="AN264" s="44"/>
      <c r="AO264" s="44"/>
      <c r="AP264" s="44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W264" s="92"/>
      <c r="DX264" s="92"/>
      <c r="DY264" s="92"/>
      <c r="DZ264" s="92"/>
      <c r="EA264" s="92"/>
      <c r="EB264" s="92"/>
      <c r="EC264" s="92"/>
    </row>
    <row r="265" spans="1:133" s="2" customFormat="1" ht="15" customHeight="1" x14ac:dyDescent="0.25">
      <c r="A265" s="83"/>
      <c r="B265" s="83"/>
      <c r="C265" s="83"/>
      <c r="AF265" s="83"/>
      <c r="AG265" s="85"/>
      <c r="AH265" s="85"/>
      <c r="AI265" s="44"/>
      <c r="AJ265" s="44"/>
      <c r="AK265" s="44"/>
      <c r="AL265" s="44"/>
      <c r="AM265" s="44"/>
      <c r="AN265" s="44"/>
      <c r="AO265" s="44"/>
      <c r="AP265" s="44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W265" s="92"/>
      <c r="DX265" s="92"/>
      <c r="DY265" s="92"/>
      <c r="DZ265" s="92"/>
      <c r="EA265" s="92"/>
      <c r="EB265" s="92"/>
      <c r="EC265" s="92"/>
    </row>
    <row r="266" spans="1:133" s="2" customFormat="1" ht="15" customHeight="1" x14ac:dyDescent="0.25">
      <c r="A266" s="83"/>
      <c r="B266" s="83"/>
      <c r="C266" s="83"/>
      <c r="AF266" s="83"/>
      <c r="AG266" s="85"/>
      <c r="AH266" s="85"/>
      <c r="AI266" s="44"/>
      <c r="AJ266" s="44"/>
      <c r="AK266" s="44"/>
      <c r="AL266" s="44"/>
      <c r="AM266" s="44"/>
      <c r="AN266" s="44"/>
      <c r="AO266" s="44"/>
      <c r="AP266" s="44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W266" s="92"/>
      <c r="DX266" s="92"/>
      <c r="DY266" s="92"/>
      <c r="DZ266" s="92"/>
      <c r="EA266" s="92"/>
      <c r="EB266" s="92"/>
      <c r="EC266" s="92"/>
    </row>
    <row r="267" spans="1:133" s="2" customFormat="1" ht="15" customHeight="1" x14ac:dyDescent="0.25">
      <c r="A267" s="83"/>
      <c r="B267" s="83"/>
      <c r="C267" s="83"/>
      <c r="AF267" s="83"/>
      <c r="AG267" s="85"/>
      <c r="AH267" s="85"/>
      <c r="AI267" s="44"/>
      <c r="AJ267" s="44"/>
      <c r="AK267" s="44"/>
      <c r="AL267" s="44"/>
      <c r="AM267" s="44"/>
      <c r="AN267" s="44"/>
      <c r="AO267" s="44"/>
      <c r="AP267" s="44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W267" s="92"/>
      <c r="DX267" s="92"/>
      <c r="DY267" s="92"/>
      <c r="DZ267" s="92"/>
      <c r="EA267" s="92"/>
      <c r="EB267" s="92"/>
      <c r="EC267" s="92"/>
    </row>
    <row r="268" spans="1:133" s="2" customFormat="1" ht="15" customHeight="1" x14ac:dyDescent="0.25">
      <c r="A268" s="83"/>
      <c r="B268" s="83"/>
      <c r="C268" s="83"/>
      <c r="AF268" s="83"/>
      <c r="AG268" s="85"/>
      <c r="AH268" s="85"/>
      <c r="AI268" s="44"/>
      <c r="AJ268" s="44"/>
      <c r="AK268" s="44"/>
      <c r="AL268" s="44"/>
      <c r="AM268" s="44"/>
      <c r="AN268" s="44"/>
      <c r="AO268" s="44"/>
      <c r="AP268" s="44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W268" s="92"/>
      <c r="DX268" s="92"/>
      <c r="DY268" s="92"/>
      <c r="DZ268" s="92"/>
      <c r="EA268" s="92"/>
      <c r="EB268" s="92"/>
      <c r="EC268" s="92"/>
    </row>
    <row r="269" spans="1:133" s="2" customFormat="1" ht="15" customHeight="1" x14ac:dyDescent="0.25">
      <c r="A269" s="83"/>
      <c r="B269" s="83"/>
      <c r="C269" s="83"/>
      <c r="AF269" s="83"/>
      <c r="AG269" s="85"/>
      <c r="AH269" s="85"/>
      <c r="AI269" s="44"/>
      <c r="AJ269" s="44"/>
      <c r="AK269" s="44"/>
      <c r="AL269" s="44"/>
      <c r="AM269" s="44"/>
      <c r="AN269" s="44"/>
      <c r="AO269" s="44"/>
      <c r="AP269" s="44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W269" s="92"/>
      <c r="DX269" s="92"/>
      <c r="DY269" s="92"/>
      <c r="DZ269" s="92"/>
      <c r="EA269" s="92"/>
      <c r="EB269" s="92"/>
      <c r="EC269" s="92"/>
    </row>
    <row r="270" spans="1:133" s="2" customFormat="1" ht="15" customHeight="1" x14ac:dyDescent="0.25">
      <c r="A270" s="83"/>
      <c r="B270" s="83"/>
      <c r="C270" s="83"/>
      <c r="AF270" s="83"/>
      <c r="AG270" s="85"/>
      <c r="AH270" s="85"/>
      <c r="AI270" s="44"/>
      <c r="AJ270" s="44"/>
      <c r="AK270" s="44"/>
      <c r="AL270" s="44"/>
      <c r="AM270" s="44"/>
      <c r="AN270" s="44"/>
      <c r="AO270" s="44"/>
      <c r="AP270" s="44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W270" s="92"/>
      <c r="DX270" s="92"/>
      <c r="DY270" s="92"/>
      <c r="DZ270" s="92"/>
      <c r="EA270" s="92"/>
      <c r="EB270" s="92"/>
      <c r="EC270" s="92"/>
    </row>
    <row r="271" spans="1:133" s="2" customFormat="1" ht="15" customHeight="1" x14ac:dyDescent="0.25">
      <c r="A271" s="83"/>
      <c r="B271" s="83"/>
      <c r="C271" s="83"/>
      <c r="AF271" s="83"/>
      <c r="AG271" s="85"/>
      <c r="AH271" s="85"/>
      <c r="AI271" s="44"/>
      <c r="AJ271" s="44"/>
      <c r="AK271" s="44"/>
      <c r="AL271" s="44"/>
      <c r="AM271" s="44"/>
      <c r="AN271" s="44"/>
      <c r="AO271" s="44"/>
      <c r="AP271" s="44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W271" s="92"/>
      <c r="DX271" s="92"/>
      <c r="DY271" s="92"/>
      <c r="DZ271" s="92"/>
      <c r="EA271" s="92"/>
      <c r="EB271" s="92"/>
      <c r="EC271" s="92"/>
    </row>
    <row r="272" spans="1:133" s="2" customFormat="1" ht="15" customHeight="1" x14ac:dyDescent="0.25">
      <c r="A272" s="83"/>
      <c r="B272" s="83"/>
      <c r="C272" s="83"/>
      <c r="AF272" s="83"/>
      <c r="AG272" s="85"/>
      <c r="AH272" s="85"/>
      <c r="AI272" s="44"/>
      <c r="AJ272" s="44"/>
      <c r="AK272" s="44"/>
      <c r="AL272" s="44"/>
      <c r="AM272" s="44"/>
      <c r="AN272" s="44"/>
      <c r="AO272" s="44"/>
      <c r="AP272" s="44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W272" s="92"/>
      <c r="DX272" s="92"/>
      <c r="DY272" s="92"/>
      <c r="DZ272" s="92"/>
      <c r="EA272" s="92"/>
      <c r="EB272" s="92"/>
      <c r="EC272" s="92"/>
    </row>
    <row r="273" spans="1:160" s="2" customFormat="1" ht="15" customHeight="1" x14ac:dyDescent="0.25">
      <c r="A273" s="83"/>
      <c r="B273" s="83"/>
      <c r="C273" s="83"/>
      <c r="AF273" s="83"/>
      <c r="AG273" s="85"/>
      <c r="AH273" s="85"/>
      <c r="AI273" s="44"/>
      <c r="AJ273" s="44"/>
      <c r="AK273" s="44"/>
      <c r="AL273" s="44"/>
      <c r="AM273" s="44"/>
      <c r="AN273" s="44"/>
      <c r="AO273" s="44"/>
      <c r="AP273" s="44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W273" s="92"/>
      <c r="DX273" s="92"/>
      <c r="DY273" s="92"/>
      <c r="DZ273" s="92"/>
      <c r="EA273" s="92"/>
      <c r="EB273" s="92"/>
      <c r="EC273" s="92"/>
    </row>
    <row r="274" spans="1:160" s="2" customFormat="1" ht="15" customHeight="1" x14ac:dyDescent="0.25">
      <c r="A274" s="83"/>
      <c r="B274" s="83"/>
      <c r="C274" s="83"/>
      <c r="AF274" s="83"/>
      <c r="AG274" s="85"/>
      <c r="AH274" s="85"/>
      <c r="AI274" s="44"/>
      <c r="AJ274" s="44"/>
      <c r="AK274" s="44"/>
      <c r="AL274" s="44"/>
      <c r="AM274" s="44"/>
      <c r="AN274" s="44"/>
      <c r="AO274" s="44"/>
      <c r="AP274" s="44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W274" s="92"/>
      <c r="DX274" s="92"/>
      <c r="DY274" s="92"/>
      <c r="DZ274" s="92"/>
      <c r="EA274" s="92"/>
      <c r="EB274" s="92"/>
      <c r="EC274" s="92"/>
    </row>
    <row r="275" spans="1:160" s="2" customFormat="1" ht="15" customHeight="1" x14ac:dyDescent="0.25">
      <c r="A275" s="83"/>
      <c r="B275" s="83"/>
      <c r="C275" s="83"/>
      <c r="AF275" s="83"/>
      <c r="AG275" s="85"/>
      <c r="AH275" s="85"/>
      <c r="AI275" s="44"/>
      <c r="AJ275" s="44"/>
      <c r="AK275" s="44"/>
      <c r="AL275" s="44"/>
      <c r="AM275" s="44"/>
      <c r="AN275" s="44"/>
      <c r="AO275" s="44"/>
      <c r="AP275" s="44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W275" s="92"/>
      <c r="DX275" s="92"/>
      <c r="DY275" s="92"/>
      <c r="DZ275" s="92"/>
      <c r="EA275" s="92"/>
      <c r="EB275" s="92"/>
      <c r="EC275" s="92"/>
    </row>
    <row r="276" spans="1:160" s="2" customFormat="1" ht="15" customHeight="1" x14ac:dyDescent="0.25">
      <c r="A276" s="83"/>
      <c r="B276" s="83"/>
      <c r="C276" s="83"/>
      <c r="AF276" s="83"/>
      <c r="AG276" s="85"/>
      <c r="AH276" s="85"/>
      <c r="AI276" s="44"/>
      <c r="AJ276" s="44"/>
      <c r="AK276" s="44"/>
      <c r="AL276" s="44"/>
      <c r="AM276" s="44"/>
      <c r="AN276" s="44"/>
      <c r="AO276" s="44"/>
      <c r="AP276" s="44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W276" s="92"/>
      <c r="DX276" s="92"/>
      <c r="DY276" s="92"/>
      <c r="DZ276" s="92"/>
      <c r="EA276" s="92"/>
      <c r="EB276" s="92"/>
      <c r="EC276" s="92"/>
    </row>
    <row r="277" spans="1:160" s="2" customFormat="1" ht="15" customHeight="1" x14ac:dyDescent="0.25">
      <c r="A277" s="83"/>
      <c r="B277" s="83"/>
      <c r="C277" s="83"/>
      <c r="AF277" s="83"/>
      <c r="AG277" s="85"/>
      <c r="AH277" s="85"/>
      <c r="AI277" s="44"/>
      <c r="AJ277" s="44"/>
      <c r="AK277" s="44"/>
      <c r="AL277" s="44"/>
      <c r="AM277" s="44"/>
      <c r="AN277" s="44"/>
      <c r="AO277" s="44"/>
      <c r="AP277" s="44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W277" s="92"/>
      <c r="DX277" s="92"/>
      <c r="DY277" s="92"/>
      <c r="DZ277" s="92"/>
      <c r="EA277" s="92"/>
      <c r="EB277" s="92"/>
      <c r="EC277" s="92"/>
    </row>
    <row r="278" spans="1:160" s="2" customFormat="1" ht="15" customHeight="1" x14ac:dyDescent="0.25">
      <c r="A278" s="83"/>
      <c r="B278" s="83"/>
      <c r="C278" s="83"/>
      <c r="AF278" s="83"/>
      <c r="AG278" s="85"/>
      <c r="AH278" s="85"/>
      <c r="AI278" s="44"/>
      <c r="AJ278" s="44"/>
      <c r="AK278" s="44"/>
      <c r="AL278" s="44"/>
      <c r="AM278" s="44"/>
      <c r="AN278" s="44"/>
      <c r="AO278" s="44"/>
      <c r="AP278" s="44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W278" s="92"/>
      <c r="DX278" s="92"/>
      <c r="DY278" s="92"/>
      <c r="DZ278" s="92"/>
      <c r="EA278" s="92"/>
      <c r="EB278" s="92"/>
      <c r="EC278" s="92"/>
    </row>
    <row r="279" spans="1:160" s="2" customFormat="1" ht="15" customHeight="1" x14ac:dyDescent="0.25">
      <c r="A279" s="83"/>
      <c r="B279" s="83"/>
      <c r="C279" s="83"/>
      <c r="AF279" s="83"/>
      <c r="AG279" s="85"/>
      <c r="AH279" s="85"/>
      <c r="AI279" s="44"/>
      <c r="AJ279" s="44"/>
      <c r="AK279" s="44"/>
      <c r="AL279" s="44"/>
      <c r="AM279" s="44"/>
      <c r="AN279" s="44"/>
      <c r="AO279" s="44"/>
      <c r="AP279" s="44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W279" s="92"/>
      <c r="DX279" s="92"/>
      <c r="DY279" s="92"/>
      <c r="DZ279" s="92"/>
      <c r="EA279" s="92"/>
      <c r="EB279" s="92"/>
      <c r="EC279" s="92"/>
    </row>
    <row r="280" spans="1:160" s="2" customFormat="1" ht="15" customHeight="1" x14ac:dyDescent="0.25">
      <c r="A280" s="83"/>
      <c r="B280" s="83"/>
      <c r="C280" s="83"/>
      <c r="AF280" s="83"/>
      <c r="AG280" s="85"/>
      <c r="AH280" s="85"/>
      <c r="AI280" s="44"/>
      <c r="AJ280" s="44"/>
      <c r="AK280" s="44"/>
      <c r="AL280" s="44"/>
      <c r="AM280" s="44"/>
      <c r="AN280" s="44"/>
      <c r="AO280" s="44"/>
      <c r="AP280" s="44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W280" s="92"/>
      <c r="DX280" s="92"/>
      <c r="DY280" s="92"/>
      <c r="DZ280" s="92"/>
      <c r="EA280" s="92"/>
      <c r="EB280" s="92"/>
      <c r="EC280" s="92"/>
    </row>
    <row r="281" spans="1:160" s="2" customFormat="1" ht="15" customHeight="1" x14ac:dyDescent="0.25">
      <c r="A281" s="83"/>
      <c r="B281" s="83"/>
      <c r="C281" s="83"/>
      <c r="AF281" s="83"/>
      <c r="AG281" s="85"/>
      <c r="AH281" s="85"/>
      <c r="AI281" s="44"/>
      <c r="AJ281" s="44"/>
      <c r="AK281" s="44"/>
      <c r="AL281" s="44"/>
      <c r="AM281" s="44"/>
      <c r="AN281" s="44"/>
      <c r="AO281" s="44"/>
      <c r="AP281" s="44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W281" s="92"/>
      <c r="DX281" s="92"/>
      <c r="DY281" s="92"/>
      <c r="DZ281" s="92"/>
      <c r="EA281" s="92"/>
      <c r="EB281" s="92"/>
      <c r="EC281" s="92"/>
    </row>
    <row r="282" spans="1:160" s="2" customFormat="1" ht="15" customHeight="1" x14ac:dyDescent="0.25">
      <c r="A282" s="83"/>
      <c r="B282" s="83"/>
      <c r="C282" s="83"/>
      <c r="AF282" s="83"/>
      <c r="AG282" s="85"/>
      <c r="AH282" s="85"/>
      <c r="AI282" s="44"/>
      <c r="AJ282" s="44"/>
      <c r="AK282" s="44"/>
      <c r="AL282" s="44"/>
      <c r="AM282" s="44"/>
      <c r="AN282" s="44"/>
      <c r="AO282" s="44"/>
      <c r="AP282" s="44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W282" s="92"/>
      <c r="DX282" s="92"/>
      <c r="DY282" s="92"/>
      <c r="DZ282" s="92"/>
      <c r="EA282" s="92"/>
      <c r="EB282" s="92"/>
      <c r="EC282" s="92"/>
    </row>
    <row r="283" spans="1:160" s="2" customFormat="1" ht="15" customHeight="1" x14ac:dyDescent="0.25">
      <c r="A283" s="83"/>
      <c r="B283" s="83"/>
      <c r="C283" s="83"/>
      <c r="AF283" s="83"/>
      <c r="AG283" s="85"/>
      <c r="AH283" s="85"/>
      <c r="AI283" s="44"/>
      <c r="AJ283" s="44"/>
      <c r="AK283" s="44"/>
      <c r="AL283" s="44"/>
      <c r="AM283" s="44"/>
      <c r="AN283" s="44"/>
      <c r="AO283" s="44"/>
      <c r="AP283" s="44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W283" s="92"/>
      <c r="DX283" s="92"/>
      <c r="DY283" s="92"/>
      <c r="DZ283" s="92"/>
      <c r="EA283" s="92"/>
      <c r="EB283" s="92"/>
      <c r="EC283" s="92"/>
    </row>
    <row r="284" spans="1:160" s="2" customFormat="1" ht="15" customHeight="1" x14ac:dyDescent="0.25">
      <c r="A284" s="83"/>
      <c r="B284" s="83"/>
      <c r="C284" s="83"/>
      <c r="AF284" s="83"/>
      <c r="AG284" s="85"/>
      <c r="AH284" s="85"/>
      <c r="AI284" s="44"/>
      <c r="AJ284" s="44"/>
      <c r="AK284" s="44"/>
      <c r="AL284" s="44"/>
      <c r="AM284" s="44"/>
      <c r="AN284" s="44"/>
      <c r="AO284" s="44"/>
      <c r="AP284" s="44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W284" s="92"/>
      <c r="DX284" s="92"/>
      <c r="DY284" s="92"/>
      <c r="DZ284" s="92"/>
      <c r="EA284" s="92"/>
      <c r="EB284" s="92"/>
      <c r="EC284" s="92"/>
    </row>
    <row r="285" spans="1:160" s="2" customFormat="1" ht="15" customHeight="1" x14ac:dyDescent="0.25">
      <c r="A285" s="83"/>
      <c r="B285" s="83"/>
      <c r="C285" s="83"/>
      <c r="AF285" s="83"/>
      <c r="AG285" s="83"/>
      <c r="AH285" s="84"/>
      <c r="AI285" s="44"/>
      <c r="AJ285" s="43"/>
      <c r="AK285" s="43"/>
      <c r="AL285" s="43"/>
      <c r="AM285" s="43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X285" s="92"/>
      <c r="EY285" s="92"/>
      <c r="EZ285" s="92"/>
      <c r="FA285" s="92"/>
      <c r="FB285" s="92"/>
      <c r="FC285" s="92"/>
      <c r="FD285" s="92"/>
    </row>
    <row r="286" spans="1:160" s="2" customFormat="1" ht="15" customHeight="1" x14ac:dyDescent="0.25">
      <c r="A286" s="83"/>
      <c r="B286" s="83"/>
      <c r="C286" s="83"/>
      <c r="AF286" s="83"/>
      <c r="AG286" s="83"/>
      <c r="AH286" s="84"/>
      <c r="AI286" s="44"/>
      <c r="AJ286" s="43"/>
      <c r="AK286" s="43"/>
      <c r="AL286" s="43"/>
      <c r="AM286" s="43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X286" s="92"/>
      <c r="EY286" s="92"/>
      <c r="EZ286" s="92"/>
      <c r="FA286" s="92"/>
      <c r="FB286" s="92"/>
      <c r="FC286" s="92"/>
      <c r="FD286" s="92"/>
    </row>
    <row r="287" spans="1:160" s="2" customFormat="1" ht="15" customHeight="1" x14ac:dyDescent="0.25">
      <c r="A287" s="83"/>
      <c r="B287" s="83"/>
      <c r="C287" s="83"/>
      <c r="AF287" s="83"/>
      <c r="AG287" s="83"/>
      <c r="AH287" s="84"/>
      <c r="AI287" s="44"/>
      <c r="AJ287" s="43"/>
      <c r="AK287" s="43"/>
      <c r="AL287" s="43"/>
      <c r="AM287" s="43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X287" s="92"/>
      <c r="EY287" s="92"/>
      <c r="EZ287" s="92"/>
      <c r="FA287" s="92"/>
      <c r="FB287" s="92"/>
      <c r="FC287" s="92"/>
      <c r="FD287" s="92"/>
    </row>
    <row r="288" spans="1:160" s="2" customFormat="1" ht="15" customHeight="1" x14ac:dyDescent="0.25">
      <c r="A288" s="83"/>
      <c r="B288" s="83"/>
      <c r="C288" s="83"/>
      <c r="AF288" s="83"/>
      <c r="AG288" s="83"/>
      <c r="AH288" s="84"/>
      <c r="AI288" s="44"/>
      <c r="AJ288" s="43"/>
      <c r="AK288" s="43"/>
      <c r="AL288" s="43"/>
      <c r="AM288" s="43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X288" s="92"/>
      <c r="EY288" s="92"/>
      <c r="EZ288" s="92"/>
      <c r="FA288" s="92"/>
      <c r="FB288" s="92"/>
      <c r="FC288" s="92"/>
      <c r="FD288" s="92"/>
    </row>
    <row r="289" spans="1:160" s="2" customFormat="1" ht="15" customHeight="1" x14ac:dyDescent="0.25">
      <c r="A289" s="83"/>
      <c r="B289" s="83"/>
      <c r="C289" s="83"/>
      <c r="AF289" s="83"/>
      <c r="AG289" s="83"/>
      <c r="AH289" s="84"/>
      <c r="AI289" s="44"/>
      <c r="AJ289" s="43"/>
      <c r="AK289" s="43"/>
      <c r="AL289" s="43"/>
      <c r="AM289" s="43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X289" s="92"/>
      <c r="EY289" s="92"/>
      <c r="EZ289" s="92"/>
      <c r="FA289" s="92"/>
      <c r="FB289" s="92"/>
      <c r="FC289" s="92"/>
      <c r="FD289" s="92"/>
    </row>
    <row r="290" spans="1:160" s="2" customFormat="1" ht="15" customHeight="1" x14ac:dyDescent="0.25">
      <c r="A290" s="83"/>
      <c r="B290" s="83"/>
      <c r="C290" s="83"/>
      <c r="AF290" s="83"/>
      <c r="AG290" s="83"/>
      <c r="AH290" s="84"/>
      <c r="AI290" s="44"/>
      <c r="AJ290" s="43"/>
      <c r="AK290" s="43"/>
      <c r="AL290" s="43"/>
      <c r="AM290" s="43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X290" s="92"/>
      <c r="EY290" s="92"/>
      <c r="EZ290" s="92"/>
      <c r="FA290" s="92"/>
      <c r="FB290" s="92"/>
      <c r="FC290" s="92"/>
      <c r="FD290" s="92"/>
    </row>
    <row r="291" spans="1:160" s="2" customFormat="1" ht="15" customHeight="1" x14ac:dyDescent="0.25">
      <c r="A291" s="83"/>
      <c r="B291" s="83"/>
      <c r="C291" s="83"/>
      <c r="AF291" s="83"/>
      <c r="AG291" s="83"/>
      <c r="AH291" s="84"/>
      <c r="AI291" s="44"/>
      <c r="AJ291" s="43"/>
      <c r="AK291" s="43"/>
      <c r="AL291" s="43"/>
      <c r="AM291" s="43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X291" s="92"/>
      <c r="EY291" s="92"/>
      <c r="EZ291" s="92"/>
      <c r="FA291" s="92"/>
      <c r="FB291" s="92"/>
      <c r="FC291" s="92"/>
      <c r="FD291" s="92"/>
    </row>
    <row r="292" spans="1:160" s="2" customFormat="1" ht="15" customHeight="1" x14ac:dyDescent="0.25">
      <c r="A292" s="83"/>
      <c r="B292" s="83"/>
      <c r="C292" s="83"/>
      <c r="AF292" s="83"/>
      <c r="AG292" s="83"/>
      <c r="AH292" s="84"/>
      <c r="AI292" s="44"/>
      <c r="AJ292" s="43"/>
      <c r="AK292" s="43"/>
      <c r="AL292" s="43"/>
      <c r="AM292" s="43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X292" s="92"/>
      <c r="EY292" s="92"/>
      <c r="EZ292" s="92"/>
      <c r="FA292" s="92"/>
      <c r="FB292" s="92"/>
      <c r="FC292" s="92"/>
      <c r="FD292" s="92"/>
    </row>
    <row r="293" spans="1:160" s="2" customFormat="1" ht="15" customHeight="1" x14ac:dyDescent="0.25">
      <c r="A293" s="83"/>
      <c r="B293" s="83"/>
      <c r="C293" s="83"/>
      <c r="AF293" s="83"/>
      <c r="AG293" s="83"/>
      <c r="AH293" s="84"/>
      <c r="AI293" s="44"/>
      <c r="AJ293" s="43"/>
      <c r="AK293" s="43"/>
      <c r="AL293" s="43"/>
      <c r="AM293" s="43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X293" s="92"/>
      <c r="EY293" s="92"/>
      <c r="EZ293" s="92"/>
      <c r="FA293" s="92"/>
      <c r="FB293" s="92"/>
      <c r="FC293" s="92"/>
      <c r="FD293" s="92"/>
    </row>
    <row r="294" spans="1:160" s="2" customFormat="1" ht="15" customHeight="1" x14ac:dyDescent="0.25">
      <c r="A294" s="83"/>
      <c r="B294" s="83"/>
      <c r="C294" s="83"/>
      <c r="AF294" s="83"/>
      <c r="AG294" s="83"/>
      <c r="AH294" s="84"/>
      <c r="AI294" s="44"/>
      <c r="AJ294" s="43"/>
      <c r="AK294" s="43"/>
      <c r="AL294" s="43"/>
      <c r="AM294" s="43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X294" s="92"/>
      <c r="EY294" s="92"/>
      <c r="EZ294" s="92"/>
      <c r="FA294" s="92"/>
      <c r="FB294" s="92"/>
      <c r="FC294" s="92"/>
      <c r="FD294" s="92"/>
    </row>
    <row r="295" spans="1:160" s="2" customFormat="1" ht="15" customHeight="1" x14ac:dyDescent="0.25">
      <c r="A295" s="83"/>
      <c r="B295" s="83"/>
      <c r="C295" s="83"/>
      <c r="AF295" s="83"/>
      <c r="AG295" s="83"/>
      <c r="AH295" s="84"/>
      <c r="AI295" s="44"/>
      <c r="AJ295" s="43"/>
      <c r="AK295" s="43"/>
      <c r="AL295" s="43"/>
      <c r="AM295" s="43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X295" s="92"/>
      <c r="EY295" s="92"/>
      <c r="EZ295" s="92"/>
      <c r="FA295" s="92"/>
      <c r="FB295" s="92"/>
      <c r="FC295" s="92"/>
      <c r="FD295" s="92"/>
    </row>
    <row r="296" spans="1:160" s="2" customFormat="1" ht="15" customHeight="1" x14ac:dyDescent="0.25">
      <c r="A296" s="83"/>
      <c r="B296" s="83"/>
      <c r="C296" s="83"/>
      <c r="AF296" s="83"/>
      <c r="AG296" s="83"/>
      <c r="AH296" s="84"/>
      <c r="AI296" s="44"/>
      <c r="AJ296" s="43"/>
      <c r="AK296" s="43"/>
      <c r="AL296" s="43"/>
      <c r="AM296" s="43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X296" s="92"/>
      <c r="EY296" s="92"/>
      <c r="EZ296" s="92"/>
      <c r="FA296" s="92"/>
      <c r="FB296" s="92"/>
      <c r="FC296" s="92"/>
      <c r="FD296" s="92"/>
    </row>
    <row r="297" spans="1:160" s="2" customFormat="1" ht="15" customHeight="1" x14ac:dyDescent="0.25">
      <c r="A297" s="83"/>
      <c r="B297" s="83"/>
      <c r="C297" s="83"/>
      <c r="AF297" s="83"/>
      <c r="AG297" s="83"/>
      <c r="AH297" s="84"/>
      <c r="AI297" s="44"/>
      <c r="AJ297" s="43"/>
      <c r="AK297" s="43"/>
      <c r="AL297" s="43"/>
      <c r="AM297" s="43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X297" s="92"/>
      <c r="EY297" s="92"/>
      <c r="EZ297" s="92"/>
      <c r="FA297" s="92"/>
      <c r="FB297" s="92"/>
      <c r="FC297" s="92"/>
      <c r="FD297" s="92"/>
    </row>
    <row r="298" spans="1:160" s="2" customFormat="1" ht="15" customHeight="1" x14ac:dyDescent="0.25">
      <c r="A298" s="83"/>
      <c r="B298" s="83"/>
      <c r="C298" s="83"/>
      <c r="AF298" s="83"/>
      <c r="AG298" s="83"/>
      <c r="AH298" s="84"/>
      <c r="AI298" s="44"/>
      <c r="AJ298" s="43"/>
      <c r="AK298" s="43"/>
      <c r="AL298" s="43"/>
      <c r="AM298" s="43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X298" s="92"/>
      <c r="EY298" s="92"/>
      <c r="EZ298" s="92"/>
      <c r="FA298" s="92"/>
      <c r="FB298" s="92"/>
      <c r="FC298" s="92"/>
      <c r="FD298" s="92"/>
    </row>
    <row r="299" spans="1:160" s="2" customFormat="1" ht="15" customHeight="1" x14ac:dyDescent="0.25">
      <c r="A299" s="83"/>
      <c r="B299" s="83"/>
      <c r="C299" s="83"/>
      <c r="AF299" s="83"/>
      <c r="AG299" s="83"/>
      <c r="AH299" s="84"/>
      <c r="AI299" s="44"/>
      <c r="AJ299" s="43"/>
      <c r="AK299" s="43"/>
      <c r="AL299" s="43"/>
      <c r="AM299" s="43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X299" s="92"/>
      <c r="EY299" s="92"/>
      <c r="EZ299" s="92"/>
      <c r="FA299" s="92"/>
      <c r="FB299" s="92"/>
      <c r="FC299" s="92"/>
      <c r="FD299" s="92"/>
    </row>
    <row r="300" spans="1:160" s="2" customFormat="1" ht="15" customHeight="1" x14ac:dyDescent="0.25">
      <c r="A300" s="83"/>
      <c r="B300" s="83"/>
      <c r="C300" s="83"/>
      <c r="AF300" s="83"/>
      <c r="AG300" s="83"/>
      <c r="AH300" s="84"/>
      <c r="AI300" s="44"/>
      <c r="AJ300" s="43"/>
      <c r="AK300" s="43"/>
      <c r="AL300" s="43"/>
      <c r="AM300" s="43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X300" s="92"/>
      <c r="EY300" s="92"/>
      <c r="EZ300" s="92"/>
      <c r="FA300" s="92"/>
      <c r="FB300" s="92"/>
      <c r="FC300" s="92"/>
      <c r="FD300" s="92"/>
    </row>
    <row r="301" spans="1:160" s="2" customFormat="1" ht="15" customHeight="1" x14ac:dyDescent="0.25">
      <c r="A301" s="83"/>
      <c r="B301" s="83"/>
      <c r="C301" s="83"/>
      <c r="AF301" s="83"/>
      <c r="AG301" s="83"/>
      <c r="AH301" s="84"/>
      <c r="AI301" s="44"/>
      <c r="AJ301" s="43"/>
      <c r="AK301" s="43"/>
      <c r="AL301" s="43"/>
      <c r="AM301" s="43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X301" s="92"/>
      <c r="EY301" s="92"/>
      <c r="EZ301" s="92"/>
      <c r="FA301" s="92"/>
      <c r="FB301" s="92"/>
      <c r="FC301" s="92"/>
      <c r="FD301" s="92"/>
    </row>
    <row r="302" spans="1:160" s="2" customFormat="1" ht="15" customHeight="1" x14ac:dyDescent="0.25">
      <c r="A302" s="83"/>
      <c r="B302" s="83"/>
      <c r="C302" s="83"/>
      <c r="AF302" s="83"/>
      <c r="AG302" s="83"/>
      <c r="AH302" s="84"/>
      <c r="AI302" s="44"/>
      <c r="AJ302" s="43"/>
      <c r="AK302" s="43"/>
      <c r="AL302" s="43"/>
      <c r="AM302" s="43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X302" s="92"/>
      <c r="EY302" s="92"/>
      <c r="EZ302" s="92"/>
      <c r="FA302" s="92"/>
      <c r="FB302" s="92"/>
      <c r="FC302" s="92"/>
      <c r="FD302" s="92"/>
    </row>
    <row r="303" spans="1:160" s="2" customFormat="1" ht="15" customHeight="1" x14ac:dyDescent="0.25">
      <c r="A303" s="83"/>
      <c r="B303" s="83"/>
      <c r="C303" s="83"/>
      <c r="AF303" s="83"/>
      <c r="AG303" s="83"/>
      <c r="AH303" s="84"/>
      <c r="AI303" s="44"/>
      <c r="AJ303" s="43"/>
      <c r="AK303" s="43"/>
      <c r="AL303" s="43"/>
      <c r="AM303" s="43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X303" s="92"/>
      <c r="EY303" s="92"/>
      <c r="EZ303" s="92"/>
      <c r="FA303" s="92"/>
      <c r="FB303" s="92"/>
      <c r="FC303" s="92"/>
      <c r="FD303" s="92"/>
    </row>
    <row r="304" spans="1:160" s="2" customFormat="1" ht="15" customHeight="1" x14ac:dyDescent="0.25">
      <c r="A304" s="83"/>
      <c r="B304" s="83"/>
      <c r="C304" s="83"/>
      <c r="AF304" s="83"/>
      <c r="AG304" s="83"/>
      <c r="AH304" s="84"/>
      <c r="AI304" s="44"/>
      <c r="AJ304" s="43"/>
      <c r="AK304" s="43"/>
      <c r="AL304" s="43"/>
      <c r="AM304" s="43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X304" s="92"/>
      <c r="EY304" s="92"/>
      <c r="EZ304" s="92"/>
      <c r="FA304" s="92"/>
      <c r="FB304" s="92"/>
      <c r="FC304" s="92"/>
      <c r="FD304" s="92"/>
    </row>
    <row r="305" spans="1:160" s="2" customFormat="1" ht="15" customHeight="1" x14ac:dyDescent="0.25">
      <c r="A305" s="83"/>
      <c r="B305" s="83"/>
      <c r="C305" s="83"/>
      <c r="AF305" s="83"/>
      <c r="AG305" s="83"/>
      <c r="AH305" s="84"/>
      <c r="AI305" s="44"/>
      <c r="AJ305" s="43"/>
      <c r="AK305" s="43"/>
      <c r="AL305" s="43"/>
      <c r="AM305" s="43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X305" s="92"/>
      <c r="EY305" s="92"/>
      <c r="EZ305" s="92"/>
      <c r="FA305" s="92"/>
      <c r="FB305" s="92"/>
      <c r="FC305" s="92"/>
      <c r="FD305" s="92"/>
    </row>
    <row r="306" spans="1:160" s="2" customFormat="1" ht="15" customHeight="1" x14ac:dyDescent="0.25">
      <c r="A306" s="83"/>
      <c r="B306" s="83"/>
      <c r="C306" s="83"/>
      <c r="AF306" s="83"/>
      <c r="AG306" s="83"/>
      <c r="AH306" s="84"/>
      <c r="AI306" s="44"/>
      <c r="AJ306" s="43"/>
      <c r="AK306" s="43"/>
      <c r="AL306" s="43"/>
      <c r="AM306" s="43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X306" s="92"/>
      <c r="EY306" s="92"/>
      <c r="EZ306" s="92"/>
      <c r="FA306" s="92"/>
      <c r="FB306" s="92"/>
      <c r="FC306" s="92"/>
      <c r="FD306" s="92"/>
    </row>
    <row r="307" spans="1:160" s="2" customFormat="1" ht="15" customHeight="1" x14ac:dyDescent="0.25">
      <c r="A307" s="83"/>
      <c r="B307" s="83"/>
      <c r="C307" s="83"/>
      <c r="AF307" s="83"/>
      <c r="AG307" s="83"/>
      <c r="AH307" s="84"/>
      <c r="AI307" s="44"/>
      <c r="AJ307" s="43"/>
      <c r="AK307" s="43"/>
      <c r="AL307" s="43"/>
      <c r="AM307" s="43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X307" s="92"/>
      <c r="EY307" s="92"/>
      <c r="EZ307" s="92"/>
      <c r="FA307" s="92"/>
      <c r="FB307" s="92"/>
      <c r="FC307" s="92"/>
      <c r="FD307" s="92"/>
    </row>
    <row r="308" spans="1:160" s="2" customFormat="1" ht="15" customHeight="1" x14ac:dyDescent="0.25">
      <c r="A308" s="83"/>
      <c r="B308" s="83"/>
      <c r="C308" s="83"/>
      <c r="AF308" s="83"/>
      <c r="AG308" s="83"/>
      <c r="AH308" s="84"/>
      <c r="AI308" s="44"/>
      <c r="AJ308" s="43"/>
      <c r="AK308" s="43"/>
      <c r="AL308" s="43"/>
      <c r="AM308" s="43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X308" s="92"/>
      <c r="EY308" s="92"/>
      <c r="EZ308" s="92"/>
      <c r="FA308" s="92"/>
      <c r="FB308" s="92"/>
      <c r="FC308" s="92"/>
      <c r="FD308" s="92"/>
    </row>
    <row r="309" spans="1:160" s="2" customFormat="1" ht="15" customHeight="1" x14ac:dyDescent="0.25">
      <c r="A309" s="83"/>
      <c r="B309" s="83"/>
      <c r="C309" s="83"/>
      <c r="AF309" s="83"/>
      <c r="AG309" s="83"/>
      <c r="AH309" s="84"/>
      <c r="AI309" s="44"/>
      <c r="AJ309" s="43"/>
      <c r="AK309" s="43"/>
      <c r="AL309" s="43"/>
      <c r="AM309" s="43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X309" s="92"/>
      <c r="EY309" s="92"/>
      <c r="EZ309" s="92"/>
      <c r="FA309" s="92"/>
      <c r="FB309" s="92"/>
      <c r="FC309" s="92"/>
      <c r="FD309" s="92"/>
    </row>
    <row r="310" spans="1:160" s="2" customFormat="1" ht="15" customHeight="1" x14ac:dyDescent="0.25">
      <c r="A310" s="83"/>
      <c r="B310" s="83"/>
      <c r="C310" s="83"/>
      <c r="AF310" s="83"/>
      <c r="AG310" s="83"/>
      <c r="AH310" s="84"/>
      <c r="AI310" s="44"/>
      <c r="AJ310" s="43"/>
      <c r="AK310" s="43"/>
      <c r="AL310" s="43"/>
      <c r="AM310" s="43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X310" s="92"/>
      <c r="EY310" s="92"/>
      <c r="EZ310" s="92"/>
      <c r="FA310" s="92"/>
      <c r="FB310" s="92"/>
      <c r="FC310" s="92"/>
      <c r="FD310" s="92"/>
    </row>
    <row r="311" spans="1:160" s="2" customFormat="1" ht="15" customHeight="1" x14ac:dyDescent="0.25">
      <c r="A311" s="83"/>
      <c r="B311" s="83"/>
      <c r="C311" s="83"/>
      <c r="AF311" s="83"/>
      <c r="AG311" s="83"/>
      <c r="AH311" s="84"/>
      <c r="AI311" s="44"/>
      <c r="AJ311" s="43"/>
      <c r="AK311" s="43"/>
      <c r="AL311" s="43"/>
      <c r="AM311" s="43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X311" s="92"/>
      <c r="EY311" s="92"/>
      <c r="EZ311" s="92"/>
      <c r="FA311" s="92"/>
      <c r="FB311" s="92"/>
      <c r="FC311" s="92"/>
      <c r="FD311" s="92"/>
    </row>
    <row r="312" spans="1:160" s="2" customFormat="1" ht="15" customHeight="1" x14ac:dyDescent="0.25">
      <c r="A312" s="83"/>
      <c r="B312" s="83"/>
      <c r="C312" s="83"/>
      <c r="AF312" s="83"/>
      <c r="AG312" s="83"/>
      <c r="AH312" s="84"/>
      <c r="AI312" s="44"/>
      <c r="AJ312" s="43"/>
      <c r="AK312" s="43"/>
      <c r="AL312" s="43"/>
      <c r="AM312" s="43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X312" s="92"/>
      <c r="EY312" s="92"/>
      <c r="EZ312" s="92"/>
      <c r="FA312" s="92"/>
      <c r="FB312" s="92"/>
      <c r="FC312" s="92"/>
      <c r="FD312" s="92"/>
    </row>
    <row r="313" spans="1:160" s="2" customFormat="1" ht="15" customHeight="1" x14ac:dyDescent="0.25">
      <c r="A313" s="83"/>
      <c r="B313" s="83"/>
      <c r="C313" s="83"/>
      <c r="AF313" s="83"/>
      <c r="AG313" s="83"/>
      <c r="AH313" s="84"/>
      <c r="AI313" s="44"/>
      <c r="AJ313" s="43"/>
      <c r="AK313" s="43"/>
      <c r="AL313" s="43"/>
      <c r="AM313" s="43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X313" s="92"/>
      <c r="EY313" s="92"/>
      <c r="EZ313" s="92"/>
      <c r="FA313" s="92"/>
      <c r="FB313" s="92"/>
      <c r="FC313" s="92"/>
      <c r="FD313" s="92"/>
    </row>
    <row r="314" spans="1:160" s="2" customFormat="1" ht="15" customHeight="1" x14ac:dyDescent="0.25">
      <c r="A314" s="83"/>
      <c r="B314" s="83"/>
      <c r="C314" s="83"/>
      <c r="AF314" s="83"/>
      <c r="AG314" s="83"/>
      <c r="AH314" s="84"/>
      <c r="AI314" s="44"/>
      <c r="AJ314" s="43"/>
      <c r="AK314" s="43"/>
      <c r="AL314" s="43"/>
      <c r="AM314" s="43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X314" s="92"/>
      <c r="EY314" s="92"/>
      <c r="EZ314" s="92"/>
      <c r="FA314" s="92"/>
      <c r="FB314" s="92"/>
      <c r="FC314" s="92"/>
      <c r="FD314" s="92"/>
    </row>
    <row r="315" spans="1:160" s="2" customFormat="1" ht="15" customHeight="1" x14ac:dyDescent="0.25">
      <c r="A315" s="83"/>
      <c r="B315" s="83"/>
      <c r="C315" s="83"/>
      <c r="AF315" s="83"/>
      <c r="AG315" s="83"/>
      <c r="AH315" s="84"/>
      <c r="AI315" s="44"/>
      <c r="AJ315" s="43"/>
      <c r="AK315" s="43"/>
      <c r="AL315" s="43"/>
      <c r="AM315" s="43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X315" s="92"/>
      <c r="EY315" s="92"/>
      <c r="EZ315" s="92"/>
      <c r="FA315" s="92"/>
      <c r="FB315" s="92"/>
      <c r="FC315" s="92"/>
      <c r="FD315" s="92"/>
    </row>
    <row r="316" spans="1:160" s="2" customFormat="1" ht="15" customHeight="1" x14ac:dyDescent="0.25">
      <c r="A316" s="83"/>
      <c r="B316" s="83"/>
      <c r="C316" s="83"/>
      <c r="AF316" s="83"/>
      <c r="AG316" s="83"/>
      <c r="AH316" s="84"/>
      <c r="AI316" s="44"/>
      <c r="AJ316" s="43"/>
      <c r="AK316" s="43"/>
      <c r="AL316" s="43"/>
      <c r="AM316" s="43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X316" s="92"/>
      <c r="EY316" s="92"/>
      <c r="EZ316" s="92"/>
      <c r="FA316" s="92"/>
      <c r="FB316" s="92"/>
      <c r="FC316" s="92"/>
      <c r="FD316" s="92"/>
    </row>
    <row r="317" spans="1:160" s="2" customFormat="1" ht="15" customHeight="1" x14ac:dyDescent="0.25">
      <c r="A317" s="83"/>
      <c r="B317" s="83"/>
      <c r="C317" s="83"/>
      <c r="AF317" s="83"/>
      <c r="AG317" s="83"/>
      <c r="AH317" s="84"/>
      <c r="AI317" s="44"/>
      <c r="AJ317" s="43"/>
      <c r="AK317" s="43"/>
      <c r="AL317" s="43"/>
      <c r="AM317" s="43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X317" s="92"/>
      <c r="EY317" s="92"/>
      <c r="EZ317" s="92"/>
      <c r="FA317" s="92"/>
      <c r="FB317" s="92"/>
      <c r="FC317" s="92"/>
      <c r="FD317" s="92"/>
    </row>
    <row r="318" spans="1:160" s="2" customFormat="1" ht="15" customHeight="1" x14ac:dyDescent="0.25">
      <c r="A318" s="83"/>
      <c r="B318" s="83"/>
      <c r="C318" s="83"/>
      <c r="AF318" s="83"/>
      <c r="AG318" s="83"/>
      <c r="AH318" s="84"/>
      <c r="AI318" s="44"/>
      <c r="AJ318" s="43"/>
      <c r="AK318" s="43"/>
      <c r="AL318" s="43"/>
      <c r="AM318" s="43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X318" s="92"/>
      <c r="EY318" s="92"/>
      <c r="EZ318" s="92"/>
      <c r="FA318" s="92"/>
      <c r="FB318" s="92"/>
      <c r="FC318" s="92"/>
      <c r="FD318" s="92"/>
    </row>
    <row r="319" spans="1:160" s="2" customFormat="1" ht="15" customHeight="1" x14ac:dyDescent="0.25">
      <c r="A319" s="83"/>
      <c r="B319" s="83"/>
      <c r="C319" s="83"/>
      <c r="AF319" s="83"/>
      <c r="AG319" s="83"/>
      <c r="AH319" s="84"/>
      <c r="AI319" s="44"/>
      <c r="AJ319" s="43"/>
      <c r="AK319" s="43"/>
      <c r="AL319" s="43"/>
      <c r="AM319" s="43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X319" s="92"/>
      <c r="EY319" s="92"/>
      <c r="EZ319" s="92"/>
      <c r="FA319" s="92"/>
      <c r="FB319" s="92"/>
      <c r="FC319" s="92"/>
      <c r="FD319" s="92"/>
    </row>
    <row r="320" spans="1:160" s="2" customFormat="1" ht="15" customHeight="1" x14ac:dyDescent="0.25">
      <c r="A320" s="83"/>
      <c r="B320" s="83"/>
      <c r="C320" s="83"/>
      <c r="AF320" s="83"/>
      <c r="AG320" s="83"/>
      <c r="AH320" s="84"/>
      <c r="AI320" s="44"/>
      <c r="AJ320" s="43"/>
      <c r="AK320" s="43"/>
      <c r="AL320" s="43"/>
      <c r="AM320" s="43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X320" s="92"/>
      <c r="EY320" s="92"/>
      <c r="EZ320" s="92"/>
      <c r="FA320" s="92"/>
      <c r="FB320" s="92"/>
      <c r="FC320" s="92"/>
      <c r="FD320" s="92"/>
    </row>
    <row r="321" spans="1:160" s="2" customFormat="1" ht="15" customHeight="1" x14ac:dyDescent="0.25">
      <c r="A321" s="83"/>
      <c r="B321" s="83"/>
      <c r="C321" s="83"/>
      <c r="AF321" s="83"/>
      <c r="AG321" s="83"/>
      <c r="AH321" s="84"/>
      <c r="AI321" s="44"/>
      <c r="AJ321" s="43"/>
      <c r="AK321" s="43"/>
      <c r="AL321" s="43"/>
      <c r="AM321" s="43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X321" s="92"/>
      <c r="EY321" s="92"/>
      <c r="EZ321" s="92"/>
      <c r="FA321" s="92"/>
      <c r="FB321" s="92"/>
      <c r="FC321" s="92"/>
      <c r="FD321" s="92"/>
    </row>
    <row r="322" spans="1:160" s="2" customFormat="1" ht="15" customHeight="1" x14ac:dyDescent="0.25">
      <c r="A322" s="83"/>
      <c r="B322" s="83"/>
      <c r="C322" s="83"/>
      <c r="AF322" s="83"/>
      <c r="AG322" s="83"/>
      <c r="AH322" s="84"/>
      <c r="AI322" s="44"/>
      <c r="AJ322" s="43"/>
      <c r="AK322" s="43"/>
      <c r="AL322" s="43"/>
      <c r="AM322" s="43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X322" s="92"/>
      <c r="EY322" s="92"/>
      <c r="EZ322" s="92"/>
      <c r="FA322" s="92"/>
      <c r="FB322" s="92"/>
      <c r="FC322" s="92"/>
      <c r="FD322" s="92"/>
    </row>
    <row r="323" spans="1:160" s="2" customFormat="1" ht="15" customHeight="1" x14ac:dyDescent="0.25">
      <c r="A323" s="83"/>
      <c r="B323" s="83"/>
      <c r="C323" s="83"/>
      <c r="AF323" s="83"/>
      <c r="AG323" s="83"/>
      <c r="AH323" s="84"/>
      <c r="AI323" s="44"/>
      <c r="AJ323" s="43"/>
      <c r="AK323" s="43"/>
      <c r="AL323" s="43"/>
      <c r="AM323" s="43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X323" s="92"/>
      <c r="EY323" s="92"/>
      <c r="EZ323" s="92"/>
      <c r="FA323" s="92"/>
      <c r="FB323" s="92"/>
      <c r="FC323" s="92"/>
      <c r="FD323" s="92"/>
    </row>
    <row r="324" spans="1:160" s="2" customFormat="1" ht="15" customHeight="1" x14ac:dyDescent="0.25">
      <c r="A324" s="83"/>
      <c r="B324" s="83"/>
      <c r="C324" s="83"/>
      <c r="AF324" s="83"/>
      <c r="AG324" s="83"/>
      <c r="AH324" s="84"/>
      <c r="AI324" s="44"/>
      <c r="AJ324" s="43"/>
      <c r="AK324" s="43"/>
      <c r="AL324" s="43"/>
      <c r="AM324" s="43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X324" s="92"/>
      <c r="EY324" s="92"/>
      <c r="EZ324" s="92"/>
      <c r="FA324" s="92"/>
      <c r="FB324" s="92"/>
      <c r="FC324" s="92"/>
      <c r="FD324" s="92"/>
    </row>
    <row r="325" spans="1:160" s="2" customFormat="1" ht="15" customHeight="1" x14ac:dyDescent="0.25">
      <c r="A325" s="83"/>
      <c r="B325" s="83"/>
      <c r="C325" s="83"/>
      <c r="AF325" s="83"/>
      <c r="AG325" s="83"/>
      <c r="AH325" s="84"/>
      <c r="AI325" s="44"/>
      <c r="AJ325" s="43"/>
      <c r="AK325" s="43"/>
      <c r="AL325" s="43"/>
      <c r="AM325" s="43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X325" s="92"/>
      <c r="EY325" s="92"/>
      <c r="EZ325" s="92"/>
      <c r="FA325" s="92"/>
      <c r="FB325" s="92"/>
      <c r="FC325" s="92"/>
      <c r="FD325" s="92"/>
    </row>
    <row r="326" spans="1:160" s="2" customFormat="1" ht="15" customHeight="1" x14ac:dyDescent="0.25">
      <c r="A326" s="83"/>
      <c r="B326" s="83"/>
      <c r="C326" s="83"/>
      <c r="AF326" s="83"/>
      <c r="AG326" s="83"/>
      <c r="AH326" s="84"/>
      <c r="AI326" s="44"/>
      <c r="AJ326" s="43"/>
      <c r="AK326" s="43"/>
      <c r="AL326" s="43"/>
      <c r="AM326" s="43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X326" s="92"/>
      <c r="EY326" s="92"/>
      <c r="EZ326" s="92"/>
      <c r="FA326" s="92"/>
      <c r="FB326" s="92"/>
      <c r="FC326" s="92"/>
      <c r="FD326" s="92"/>
    </row>
    <row r="327" spans="1:160" s="2" customFormat="1" ht="15" customHeight="1" x14ac:dyDescent="0.25">
      <c r="A327" s="83"/>
      <c r="B327" s="83"/>
      <c r="C327" s="83"/>
      <c r="AF327" s="83"/>
      <c r="AG327" s="83"/>
      <c r="AH327" s="84"/>
      <c r="AI327" s="44"/>
      <c r="AJ327" s="43"/>
      <c r="AK327" s="43"/>
      <c r="AL327" s="43"/>
      <c r="AM327" s="43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X327" s="92"/>
      <c r="EY327" s="92"/>
      <c r="EZ327" s="92"/>
      <c r="FA327" s="92"/>
      <c r="FB327" s="92"/>
      <c r="FC327" s="92"/>
      <c r="FD327" s="92"/>
    </row>
    <row r="328" spans="1:160" s="2" customFormat="1" ht="15" customHeight="1" x14ac:dyDescent="0.25">
      <c r="A328" s="83"/>
      <c r="B328" s="83"/>
      <c r="C328" s="83"/>
      <c r="AF328" s="83"/>
      <c r="AG328" s="83"/>
      <c r="AH328" s="84"/>
      <c r="AI328" s="44"/>
      <c r="AJ328" s="43"/>
      <c r="AK328" s="43"/>
      <c r="AL328" s="43"/>
      <c r="AM328" s="43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X328" s="92"/>
      <c r="EY328" s="92"/>
      <c r="EZ328" s="92"/>
      <c r="FA328" s="92"/>
      <c r="FB328" s="92"/>
      <c r="FC328" s="92"/>
      <c r="FD328" s="92"/>
    </row>
    <row r="329" spans="1:160" s="2" customFormat="1" ht="15" customHeight="1" x14ac:dyDescent="0.25">
      <c r="A329" s="83"/>
      <c r="B329" s="83"/>
      <c r="C329" s="83"/>
      <c r="AF329" s="83"/>
      <c r="AG329" s="83"/>
      <c r="AH329" s="84"/>
      <c r="AI329" s="44"/>
      <c r="AJ329" s="43"/>
      <c r="AK329" s="43"/>
      <c r="AL329" s="43"/>
      <c r="AM329" s="43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X329" s="92"/>
      <c r="EY329" s="92"/>
      <c r="EZ329" s="92"/>
      <c r="FA329" s="92"/>
      <c r="FB329" s="92"/>
      <c r="FC329" s="92"/>
      <c r="FD329" s="92"/>
    </row>
    <row r="330" spans="1:160" s="2" customFormat="1" ht="15" customHeight="1" x14ac:dyDescent="0.25">
      <c r="A330" s="83"/>
      <c r="B330" s="83"/>
      <c r="C330" s="83"/>
      <c r="AF330" s="83"/>
      <c r="AG330" s="83"/>
      <c r="AH330" s="84"/>
      <c r="AI330" s="44"/>
      <c r="AJ330" s="43"/>
      <c r="AK330" s="43"/>
      <c r="AL330" s="43"/>
      <c r="AM330" s="43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X330" s="92"/>
      <c r="EY330" s="92"/>
      <c r="EZ330" s="92"/>
      <c r="FA330" s="92"/>
      <c r="FB330" s="92"/>
      <c r="FC330" s="92"/>
      <c r="FD330" s="92"/>
    </row>
    <row r="331" spans="1:160" s="2" customFormat="1" ht="15" customHeight="1" x14ac:dyDescent="0.25">
      <c r="A331" s="83"/>
      <c r="B331" s="83"/>
      <c r="C331" s="83"/>
      <c r="AF331" s="83"/>
      <c r="AG331" s="83"/>
      <c r="AH331" s="84"/>
      <c r="AI331" s="44"/>
      <c r="AJ331" s="43"/>
      <c r="AK331" s="43"/>
      <c r="AL331" s="43"/>
      <c r="AM331" s="43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X331" s="92"/>
      <c r="EY331" s="92"/>
      <c r="EZ331" s="92"/>
      <c r="FA331" s="92"/>
      <c r="FB331" s="92"/>
      <c r="FC331" s="92"/>
      <c r="FD331" s="92"/>
    </row>
    <row r="332" spans="1:160" s="2" customFormat="1" ht="15" customHeight="1" x14ac:dyDescent="0.25">
      <c r="A332" s="83"/>
      <c r="B332" s="83"/>
      <c r="C332" s="83"/>
      <c r="AF332" s="83"/>
      <c r="AG332" s="83"/>
      <c r="AH332" s="84"/>
      <c r="AI332" s="44"/>
      <c r="AJ332" s="43"/>
      <c r="AK332" s="43"/>
      <c r="AL332" s="43"/>
      <c r="AM332" s="43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X332" s="92"/>
      <c r="EY332" s="92"/>
      <c r="EZ332" s="92"/>
      <c r="FA332" s="92"/>
      <c r="FB332" s="92"/>
      <c r="FC332" s="92"/>
      <c r="FD332" s="92"/>
    </row>
    <row r="333" spans="1:160" s="2" customFormat="1" ht="15" customHeight="1" x14ac:dyDescent="0.25">
      <c r="A333" s="83"/>
      <c r="B333" s="83"/>
      <c r="C333" s="83"/>
      <c r="AF333" s="83"/>
      <c r="AG333" s="83"/>
      <c r="AH333" s="84"/>
      <c r="AI333" s="44"/>
      <c r="AJ333" s="43"/>
      <c r="AK333" s="43"/>
      <c r="AL333" s="43"/>
      <c r="AM333" s="43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X333" s="92"/>
      <c r="EY333" s="92"/>
      <c r="EZ333" s="92"/>
      <c r="FA333" s="92"/>
      <c r="FB333" s="92"/>
      <c r="FC333" s="92"/>
      <c r="FD333" s="92"/>
    </row>
    <row r="334" spans="1:160" s="2" customFormat="1" ht="15" customHeight="1" x14ac:dyDescent="0.25">
      <c r="A334" s="83"/>
      <c r="B334" s="83"/>
      <c r="C334" s="83"/>
      <c r="AF334" s="83"/>
      <c r="AG334" s="83"/>
      <c r="AH334" s="84"/>
      <c r="AI334" s="44"/>
      <c r="AJ334" s="43"/>
      <c r="AK334" s="43"/>
      <c r="AL334" s="43"/>
      <c r="AM334" s="43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X334" s="89"/>
      <c r="EY334" s="89"/>
      <c r="EZ334" s="89"/>
      <c r="FA334" s="89"/>
      <c r="FB334" s="89"/>
      <c r="FC334" s="89"/>
      <c r="FD334" s="89"/>
    </row>
    <row r="335" spans="1:160" s="2" customFormat="1" ht="15" customHeight="1" x14ac:dyDescent="0.25">
      <c r="A335" s="83"/>
      <c r="B335" s="83"/>
      <c r="C335" s="83"/>
      <c r="AF335" s="83"/>
      <c r="AG335" s="83"/>
      <c r="AH335" s="84"/>
      <c r="AI335" s="44"/>
      <c r="AJ335" s="43"/>
      <c r="AK335" s="43"/>
      <c r="AL335" s="43"/>
      <c r="AM335" s="43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X335" s="89"/>
      <c r="EY335" s="89"/>
      <c r="EZ335" s="89"/>
      <c r="FA335" s="89"/>
      <c r="FB335" s="89"/>
      <c r="FC335" s="89"/>
      <c r="FD335" s="89"/>
    </row>
    <row r="336" spans="1:160" s="2" customFormat="1" ht="15" customHeight="1" x14ac:dyDescent="0.25">
      <c r="A336" s="83"/>
      <c r="B336" s="83"/>
      <c r="C336" s="83"/>
      <c r="AF336" s="83"/>
      <c r="AG336" s="83"/>
      <c r="AH336" s="84"/>
      <c r="AI336" s="44"/>
      <c r="AJ336" s="43"/>
      <c r="AK336" s="43"/>
      <c r="AL336" s="43"/>
      <c r="AM336" s="43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X336" s="89"/>
      <c r="EY336" s="89"/>
      <c r="EZ336" s="89"/>
      <c r="FA336" s="89"/>
      <c r="FB336" s="89"/>
      <c r="FC336" s="89"/>
      <c r="FD336" s="89"/>
    </row>
    <row r="337" spans="1:160" s="2" customFormat="1" ht="15" customHeight="1" x14ac:dyDescent="0.25">
      <c r="A337" s="83"/>
      <c r="B337" s="83"/>
      <c r="C337" s="83"/>
      <c r="AF337" s="83"/>
      <c r="AG337" s="83"/>
      <c r="AH337" s="84"/>
      <c r="AI337" s="44"/>
      <c r="AJ337" s="43"/>
      <c r="AK337" s="43"/>
      <c r="AL337" s="43"/>
      <c r="AM337" s="43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X337" s="89"/>
      <c r="EY337" s="89"/>
      <c r="EZ337" s="89"/>
      <c r="FA337" s="89"/>
      <c r="FB337" s="89"/>
      <c r="FC337" s="89"/>
      <c r="FD337" s="89"/>
    </row>
    <row r="338" spans="1:160" s="2" customFormat="1" ht="15" customHeight="1" x14ac:dyDescent="0.25">
      <c r="A338" s="83"/>
      <c r="B338" s="83"/>
      <c r="C338" s="83"/>
      <c r="AF338" s="83"/>
      <c r="AG338" s="83"/>
      <c r="AH338" s="84"/>
      <c r="AI338" s="44"/>
      <c r="AJ338" s="43"/>
      <c r="AK338" s="43"/>
      <c r="AL338" s="43"/>
      <c r="AM338" s="43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X338" s="89"/>
      <c r="EY338" s="89"/>
      <c r="EZ338" s="89"/>
      <c r="FA338" s="89"/>
      <c r="FB338" s="89"/>
      <c r="FC338" s="89"/>
      <c r="FD338" s="89"/>
    </row>
    <row r="339" spans="1:160" s="2" customFormat="1" ht="15" customHeight="1" x14ac:dyDescent="0.25">
      <c r="A339" s="83"/>
      <c r="B339" s="83"/>
      <c r="C339" s="83"/>
      <c r="AF339" s="83"/>
      <c r="AG339" s="83"/>
      <c r="AH339" s="84"/>
      <c r="AI339" s="44"/>
      <c r="AJ339" s="43"/>
      <c r="AK339" s="43"/>
      <c r="AL339" s="43"/>
      <c r="AM339" s="43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X339" s="89"/>
      <c r="EY339" s="89"/>
      <c r="EZ339" s="89"/>
      <c r="FA339" s="89"/>
      <c r="FB339" s="89"/>
      <c r="FC339" s="89"/>
      <c r="FD339" s="89"/>
    </row>
    <row r="340" spans="1:160" s="2" customFormat="1" ht="15" customHeight="1" x14ac:dyDescent="0.25">
      <c r="A340" s="83"/>
      <c r="B340" s="83"/>
      <c r="C340" s="83"/>
      <c r="AF340" s="83"/>
      <c r="AG340" s="83"/>
      <c r="AH340" s="84"/>
      <c r="AI340" s="44"/>
      <c r="AJ340" s="43"/>
      <c r="AK340" s="43"/>
      <c r="AL340" s="43"/>
      <c r="AM340" s="43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X340" s="89"/>
      <c r="EY340" s="89"/>
      <c r="EZ340" s="89"/>
      <c r="FA340" s="89"/>
      <c r="FB340" s="89"/>
      <c r="FC340" s="89"/>
      <c r="FD340" s="89"/>
    </row>
    <row r="341" spans="1:160" s="2" customFormat="1" ht="15" customHeight="1" x14ac:dyDescent="0.25">
      <c r="A341" s="83"/>
      <c r="B341" s="83"/>
      <c r="C341" s="83"/>
      <c r="AF341" s="83"/>
      <c r="AG341" s="83"/>
      <c r="AH341" s="84"/>
      <c r="AI341" s="44"/>
      <c r="AJ341" s="43"/>
      <c r="AK341" s="43"/>
      <c r="AL341" s="43"/>
      <c r="AM341" s="43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X341" s="89"/>
      <c r="EY341" s="89"/>
      <c r="EZ341" s="89"/>
      <c r="FA341" s="89"/>
      <c r="FB341" s="89"/>
      <c r="FC341" s="89"/>
      <c r="FD341" s="89"/>
    </row>
    <row r="342" spans="1:160" s="2" customFormat="1" ht="15" customHeight="1" x14ac:dyDescent="0.25">
      <c r="A342" s="83"/>
      <c r="B342" s="83"/>
      <c r="C342" s="83"/>
      <c r="AF342" s="83"/>
      <c r="AG342" s="83"/>
      <c r="AH342" s="84"/>
      <c r="AI342" s="44"/>
      <c r="AJ342" s="43"/>
      <c r="AK342" s="43"/>
      <c r="AL342" s="43"/>
      <c r="AM342" s="43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X342" s="89"/>
      <c r="EY342" s="89"/>
      <c r="EZ342" s="89"/>
      <c r="FA342" s="89"/>
      <c r="FB342" s="89"/>
      <c r="FC342" s="89"/>
      <c r="FD342" s="89"/>
    </row>
    <row r="343" spans="1:160" s="2" customFormat="1" ht="15" customHeight="1" x14ac:dyDescent="0.25">
      <c r="A343" s="83"/>
      <c r="B343" s="83"/>
      <c r="C343" s="83"/>
      <c r="AF343" s="83"/>
      <c r="AG343" s="83"/>
      <c r="AH343" s="84"/>
      <c r="AI343" s="44"/>
      <c r="AJ343" s="43"/>
      <c r="AK343" s="43"/>
      <c r="AL343" s="43"/>
      <c r="AM343" s="43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X343" s="89"/>
      <c r="EY343" s="89"/>
      <c r="EZ343" s="89"/>
      <c r="FA343" s="89"/>
      <c r="FB343" s="89"/>
      <c r="FC343" s="89"/>
      <c r="FD343" s="89"/>
    </row>
    <row r="344" spans="1:160" s="2" customFormat="1" ht="15" customHeight="1" x14ac:dyDescent="0.25">
      <c r="A344" s="83"/>
      <c r="B344" s="83"/>
      <c r="C344" s="83"/>
      <c r="AF344" s="83"/>
      <c r="AG344" s="83"/>
      <c r="AH344" s="84"/>
      <c r="AI344" s="44"/>
      <c r="AJ344" s="43"/>
      <c r="AK344" s="43"/>
      <c r="AL344" s="43"/>
      <c r="AM344" s="43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X344" s="89"/>
      <c r="EY344" s="89"/>
      <c r="EZ344" s="89"/>
      <c r="FA344" s="89"/>
      <c r="FB344" s="89"/>
      <c r="FC344" s="89"/>
      <c r="FD344" s="89"/>
    </row>
    <row r="345" spans="1:160" s="2" customFormat="1" ht="15" customHeight="1" x14ac:dyDescent="0.25">
      <c r="A345" s="83"/>
      <c r="B345" s="83"/>
      <c r="C345" s="83"/>
      <c r="AF345" s="83"/>
      <c r="AG345" s="83"/>
      <c r="AH345" s="84"/>
      <c r="AI345" s="44"/>
      <c r="AJ345" s="43"/>
      <c r="AK345" s="43"/>
      <c r="AL345" s="43"/>
      <c r="AM345" s="43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X345" s="89"/>
      <c r="EY345" s="89"/>
      <c r="EZ345" s="89"/>
      <c r="FA345" s="89"/>
      <c r="FB345" s="89"/>
      <c r="FC345" s="89"/>
      <c r="FD345" s="89"/>
    </row>
    <row r="346" spans="1:160" s="2" customFormat="1" ht="15" customHeight="1" x14ac:dyDescent="0.25">
      <c r="A346" s="83"/>
      <c r="B346" s="83"/>
      <c r="C346" s="83"/>
      <c r="AF346" s="83"/>
      <c r="AG346" s="83"/>
      <c r="AH346" s="84"/>
      <c r="AI346" s="44"/>
      <c r="AJ346" s="43"/>
      <c r="AK346" s="43"/>
      <c r="AL346" s="43"/>
      <c r="AM346" s="43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X346" s="89"/>
      <c r="EY346" s="89"/>
      <c r="EZ346" s="89"/>
      <c r="FA346" s="89"/>
      <c r="FB346" s="89"/>
      <c r="FC346" s="89"/>
      <c r="FD346" s="89"/>
    </row>
    <row r="347" spans="1:160" s="2" customFormat="1" ht="15" customHeight="1" x14ac:dyDescent="0.25">
      <c r="A347" s="83"/>
      <c r="B347" s="83"/>
      <c r="C347" s="83"/>
      <c r="AF347" s="83"/>
      <c r="AG347" s="83"/>
      <c r="AH347" s="84"/>
      <c r="AI347" s="44"/>
      <c r="AJ347" s="43"/>
      <c r="AK347" s="43"/>
      <c r="AL347" s="43"/>
      <c r="AM347" s="43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X347" s="89"/>
      <c r="EY347" s="89"/>
      <c r="EZ347" s="89"/>
      <c r="FA347" s="89"/>
      <c r="FB347" s="89"/>
      <c r="FC347" s="89"/>
      <c r="FD347" s="89"/>
    </row>
    <row r="348" spans="1:160" s="2" customFormat="1" ht="15" customHeight="1" x14ac:dyDescent="0.25">
      <c r="A348" s="83"/>
      <c r="B348" s="83"/>
      <c r="C348" s="83"/>
      <c r="AF348" s="83"/>
      <c r="AG348" s="83"/>
      <c r="AH348" s="84"/>
      <c r="AI348" s="44"/>
      <c r="AJ348" s="43"/>
      <c r="AK348" s="43"/>
      <c r="AL348" s="43"/>
      <c r="AM348" s="43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X348" s="89"/>
      <c r="EY348" s="89"/>
      <c r="EZ348" s="89"/>
      <c r="FA348" s="89"/>
      <c r="FB348" s="89"/>
      <c r="FC348" s="89"/>
      <c r="FD348" s="89"/>
    </row>
    <row r="349" spans="1:160" s="2" customFormat="1" ht="15" customHeight="1" x14ac:dyDescent="0.25">
      <c r="A349" s="83"/>
      <c r="B349" s="83"/>
      <c r="C349" s="83"/>
      <c r="AF349" s="83"/>
      <c r="AG349" s="83"/>
      <c r="AH349" s="84"/>
      <c r="AI349" s="44"/>
      <c r="AJ349" s="43"/>
      <c r="AK349" s="43"/>
      <c r="AL349" s="43"/>
      <c r="AM349" s="43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X349" s="89"/>
      <c r="EY349" s="89"/>
      <c r="EZ349" s="89"/>
      <c r="FA349" s="89"/>
      <c r="FB349" s="89"/>
      <c r="FC349" s="89"/>
      <c r="FD349" s="89"/>
    </row>
    <row r="350" spans="1:160" s="2" customFormat="1" ht="15" customHeight="1" x14ac:dyDescent="0.25">
      <c r="A350" s="83"/>
      <c r="B350" s="83"/>
      <c r="C350" s="83"/>
      <c r="AF350" s="83"/>
      <c r="AG350" s="83"/>
      <c r="AH350" s="84"/>
      <c r="AI350" s="44"/>
      <c r="AJ350" s="43"/>
      <c r="AK350" s="43"/>
      <c r="AL350" s="43"/>
      <c r="AM350" s="43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X350" s="89"/>
      <c r="EY350" s="89"/>
      <c r="EZ350" s="89"/>
      <c r="FA350" s="89"/>
      <c r="FB350" s="89"/>
      <c r="FC350" s="89"/>
      <c r="FD350" s="89"/>
    </row>
    <row r="351" spans="1:160" s="2" customFormat="1" ht="15" customHeight="1" x14ac:dyDescent="0.25">
      <c r="A351" s="83"/>
      <c r="B351" s="83"/>
      <c r="C351" s="83"/>
      <c r="AF351" s="83"/>
      <c r="AG351" s="83"/>
      <c r="AH351" s="84"/>
      <c r="AI351" s="44"/>
      <c r="AJ351" s="43"/>
      <c r="AK351" s="43"/>
      <c r="AL351" s="43"/>
      <c r="AM351" s="43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X351" s="89"/>
      <c r="EY351" s="89"/>
      <c r="EZ351" s="89"/>
      <c r="FA351" s="89"/>
      <c r="FB351" s="89"/>
      <c r="FC351" s="89"/>
      <c r="FD351" s="89"/>
    </row>
    <row r="352" spans="1:160" s="2" customFormat="1" ht="15" customHeight="1" x14ac:dyDescent="0.25">
      <c r="A352" s="83"/>
      <c r="B352" s="83"/>
      <c r="C352" s="83"/>
      <c r="AF352" s="83"/>
      <c r="AG352" s="83"/>
      <c r="AH352" s="84"/>
      <c r="AI352" s="44"/>
      <c r="AJ352" s="43"/>
      <c r="AK352" s="43"/>
      <c r="AL352" s="43"/>
      <c r="AM352" s="43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X352" s="89"/>
      <c r="EY352" s="89"/>
      <c r="EZ352" s="89"/>
      <c r="FA352" s="89"/>
      <c r="FB352" s="89"/>
      <c r="FC352" s="89"/>
      <c r="FD352" s="89"/>
    </row>
    <row r="353" spans="1:160" s="19" customFormat="1" ht="15" customHeight="1" x14ac:dyDescent="0.25">
      <c r="A353" s="82"/>
      <c r="B353" s="82"/>
      <c r="C353" s="82"/>
      <c r="AF353" s="82"/>
      <c r="AG353" s="82"/>
      <c r="AH353" s="81"/>
      <c r="AI353" s="45"/>
      <c r="AJ353" s="46"/>
      <c r="AK353" s="46"/>
      <c r="AL353" s="46"/>
      <c r="AM353" s="46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7"/>
      <c r="EK353" s="47"/>
      <c r="EL353" s="47"/>
      <c r="EM353" s="47"/>
      <c r="EN353" s="47"/>
      <c r="EO353" s="47"/>
      <c r="EP353" s="47"/>
      <c r="EQ353" s="47"/>
      <c r="ER353" s="47"/>
      <c r="ES353" s="47"/>
      <c r="EX353" s="48"/>
      <c r="EY353" s="48"/>
      <c r="EZ353" s="48"/>
      <c r="FA353" s="48"/>
      <c r="FB353" s="48"/>
      <c r="FC353" s="48"/>
      <c r="FD353" s="48"/>
    </row>
    <row r="354" spans="1:160" s="19" customFormat="1" ht="15" customHeight="1" x14ac:dyDescent="0.25">
      <c r="A354" s="82"/>
      <c r="B354" s="82"/>
      <c r="C354" s="82"/>
      <c r="AF354" s="82"/>
      <c r="AG354" s="82"/>
      <c r="AH354" s="81"/>
      <c r="AI354" s="45"/>
      <c r="AJ354" s="46"/>
      <c r="AK354" s="46"/>
      <c r="AL354" s="46"/>
      <c r="AM354" s="46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7"/>
      <c r="EK354" s="47"/>
      <c r="EL354" s="47"/>
      <c r="EM354" s="47"/>
      <c r="EN354" s="47"/>
      <c r="EO354" s="47"/>
      <c r="EP354" s="47"/>
      <c r="EQ354" s="47"/>
      <c r="ER354" s="47"/>
      <c r="ES354" s="47"/>
      <c r="EX354" s="48"/>
      <c r="EY354" s="48"/>
      <c r="EZ354" s="48"/>
      <c r="FA354" s="48"/>
      <c r="FB354" s="48"/>
      <c r="FC354" s="48"/>
      <c r="FD354" s="48"/>
    </row>
    <row r="355" spans="1:160" s="19" customFormat="1" ht="15" customHeight="1" x14ac:dyDescent="0.25">
      <c r="A355" s="82"/>
      <c r="B355" s="82"/>
      <c r="C355" s="82"/>
      <c r="AF355" s="82"/>
      <c r="AG355" s="82"/>
      <c r="AH355" s="81"/>
      <c r="AI355" s="45"/>
      <c r="AJ355" s="46"/>
      <c r="AK355" s="46"/>
      <c r="AL355" s="46"/>
      <c r="AM355" s="46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7"/>
      <c r="EK355" s="47"/>
      <c r="EL355" s="47"/>
      <c r="EM355" s="47"/>
      <c r="EN355" s="47"/>
      <c r="EO355" s="47"/>
      <c r="EP355" s="47"/>
      <c r="EQ355" s="47"/>
      <c r="ER355" s="47"/>
      <c r="ES355" s="47"/>
      <c r="EX355" s="48"/>
      <c r="EY355" s="48"/>
      <c r="EZ355" s="48"/>
      <c r="FA355" s="48"/>
      <c r="FB355" s="48"/>
      <c r="FC355" s="48"/>
      <c r="FD355" s="48"/>
    </row>
    <row r="356" spans="1:160" s="19" customFormat="1" ht="15" customHeight="1" x14ac:dyDescent="0.25">
      <c r="A356" s="82"/>
      <c r="B356" s="82"/>
      <c r="C356" s="82"/>
      <c r="AF356" s="82"/>
      <c r="AG356" s="82"/>
      <c r="AH356" s="81"/>
      <c r="AI356" s="45"/>
      <c r="AJ356" s="46"/>
      <c r="AK356" s="46"/>
      <c r="AL356" s="46"/>
      <c r="AM356" s="46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7"/>
      <c r="EK356" s="47"/>
      <c r="EL356" s="47"/>
      <c r="EM356" s="47"/>
      <c r="EN356" s="47"/>
      <c r="EO356" s="47"/>
      <c r="EP356" s="47"/>
      <c r="EQ356" s="47"/>
      <c r="ER356" s="47"/>
      <c r="ES356" s="47"/>
      <c r="EX356" s="48"/>
      <c r="EY356" s="48"/>
      <c r="EZ356" s="48"/>
      <c r="FA356" s="48"/>
      <c r="FB356" s="48"/>
      <c r="FC356" s="48"/>
      <c r="FD356" s="48"/>
    </row>
    <row r="357" spans="1:160" s="19" customFormat="1" ht="15" customHeight="1" x14ac:dyDescent="0.25">
      <c r="A357" s="82"/>
      <c r="B357" s="82"/>
      <c r="C357" s="82"/>
      <c r="AF357" s="82"/>
      <c r="AG357" s="82"/>
      <c r="AH357" s="81"/>
      <c r="AI357" s="45"/>
      <c r="AJ357" s="46"/>
      <c r="AK357" s="46"/>
      <c r="AL357" s="46"/>
      <c r="AM357" s="46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7"/>
      <c r="EK357" s="47"/>
      <c r="EL357" s="47"/>
      <c r="EM357" s="47"/>
      <c r="EN357" s="47"/>
      <c r="EO357" s="47"/>
      <c r="EP357" s="47"/>
      <c r="EQ357" s="47"/>
      <c r="ER357" s="47"/>
      <c r="ES357" s="47"/>
      <c r="EX357" s="48"/>
      <c r="EY357" s="48"/>
      <c r="EZ357" s="48"/>
      <c r="FA357" s="48"/>
      <c r="FB357" s="48"/>
      <c r="FC357" s="48"/>
      <c r="FD357" s="48"/>
    </row>
    <row r="358" spans="1:160" s="19" customFormat="1" ht="15" customHeight="1" x14ac:dyDescent="0.25">
      <c r="A358" s="82"/>
      <c r="B358" s="82"/>
      <c r="C358" s="82"/>
      <c r="AF358" s="82"/>
      <c r="AG358" s="82"/>
      <c r="AH358" s="81"/>
      <c r="AI358" s="45"/>
      <c r="AJ358" s="46"/>
      <c r="AK358" s="46"/>
      <c r="AL358" s="46"/>
      <c r="AM358" s="46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7"/>
      <c r="EK358" s="47"/>
      <c r="EL358" s="47"/>
      <c r="EM358" s="47"/>
      <c r="EN358" s="47"/>
      <c r="EO358" s="47"/>
      <c r="EP358" s="47"/>
      <c r="EQ358" s="47"/>
      <c r="ER358" s="47"/>
      <c r="ES358" s="47"/>
      <c r="EX358" s="48"/>
      <c r="EY358" s="48"/>
      <c r="EZ358" s="48"/>
      <c r="FA358" s="48"/>
      <c r="FB358" s="48"/>
      <c r="FC358" s="48"/>
      <c r="FD358" s="48"/>
    </row>
    <row r="359" spans="1:160" s="19" customFormat="1" ht="15" customHeight="1" x14ac:dyDescent="0.25">
      <c r="A359" s="82"/>
      <c r="B359" s="82"/>
      <c r="C359" s="82"/>
      <c r="AF359" s="82"/>
      <c r="AG359" s="82"/>
      <c r="AH359" s="81"/>
      <c r="AI359" s="45"/>
      <c r="AJ359" s="46"/>
      <c r="AK359" s="46"/>
      <c r="AL359" s="46"/>
      <c r="AM359" s="46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7"/>
      <c r="EK359" s="47"/>
      <c r="EL359" s="47"/>
      <c r="EM359" s="47"/>
      <c r="EN359" s="47"/>
      <c r="EO359" s="47"/>
      <c r="EP359" s="47"/>
      <c r="EQ359" s="47"/>
      <c r="ER359" s="47"/>
      <c r="ES359" s="47"/>
      <c r="EX359" s="48"/>
      <c r="EY359" s="48"/>
      <c r="EZ359" s="48"/>
      <c r="FA359" s="48"/>
      <c r="FB359" s="48"/>
      <c r="FC359" s="48"/>
      <c r="FD359" s="48"/>
    </row>
    <row r="360" spans="1:160" s="19" customFormat="1" ht="15" customHeight="1" x14ac:dyDescent="0.25">
      <c r="A360" s="82"/>
      <c r="B360" s="82"/>
      <c r="C360" s="82"/>
      <c r="AF360" s="82"/>
      <c r="AG360" s="82"/>
      <c r="AH360" s="81"/>
      <c r="AI360" s="45"/>
      <c r="AJ360" s="46"/>
      <c r="AK360" s="46"/>
      <c r="AL360" s="46"/>
      <c r="AM360" s="46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47"/>
      <c r="EX360" s="48"/>
      <c r="EY360" s="48"/>
      <c r="EZ360" s="48"/>
      <c r="FA360" s="48"/>
      <c r="FB360" s="48"/>
      <c r="FC360" s="48"/>
      <c r="FD360" s="48"/>
    </row>
    <row r="361" spans="1:160" s="19" customFormat="1" ht="15" customHeight="1" x14ac:dyDescent="0.25">
      <c r="A361" s="82"/>
      <c r="B361" s="82"/>
      <c r="C361" s="82"/>
      <c r="AF361" s="82"/>
      <c r="AG361" s="82"/>
      <c r="AH361" s="81"/>
      <c r="AI361" s="45"/>
      <c r="AJ361" s="46"/>
      <c r="AK361" s="46"/>
      <c r="AL361" s="46"/>
      <c r="AM361" s="46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X361" s="48"/>
      <c r="EY361" s="48"/>
      <c r="EZ361" s="48"/>
      <c r="FA361" s="48"/>
      <c r="FB361" s="48"/>
      <c r="FC361" s="48"/>
      <c r="FD361" s="48"/>
    </row>
    <row r="362" spans="1:160" s="19" customFormat="1" ht="15" customHeight="1" x14ac:dyDescent="0.25">
      <c r="A362" s="82"/>
      <c r="B362" s="82"/>
      <c r="C362" s="82"/>
      <c r="AF362" s="82"/>
      <c r="AG362" s="82"/>
      <c r="AH362" s="81"/>
      <c r="AI362" s="45"/>
      <c r="AJ362" s="46"/>
      <c r="AK362" s="46"/>
      <c r="AL362" s="46"/>
      <c r="AM362" s="46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7"/>
      <c r="EK362" s="47"/>
      <c r="EL362" s="47"/>
      <c r="EM362" s="47"/>
      <c r="EN362" s="47"/>
      <c r="EO362" s="47"/>
      <c r="EP362" s="47"/>
      <c r="EQ362" s="47"/>
      <c r="ER362" s="47"/>
      <c r="ES362" s="47"/>
      <c r="EX362" s="48"/>
      <c r="EY362" s="48"/>
      <c r="EZ362" s="48"/>
      <c r="FA362" s="48"/>
      <c r="FB362" s="48"/>
      <c r="FC362" s="48"/>
      <c r="FD362" s="48"/>
    </row>
    <row r="363" spans="1:160" s="19" customFormat="1" ht="15" customHeight="1" x14ac:dyDescent="0.25">
      <c r="A363" s="82"/>
      <c r="B363" s="82"/>
      <c r="C363" s="82"/>
      <c r="AF363" s="82"/>
      <c r="AG363" s="82"/>
      <c r="AH363" s="81"/>
      <c r="AI363" s="45"/>
      <c r="AJ363" s="46"/>
      <c r="AK363" s="46"/>
      <c r="AL363" s="46"/>
      <c r="AM363" s="46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7"/>
      <c r="EK363" s="47"/>
      <c r="EL363" s="47"/>
      <c r="EM363" s="47"/>
      <c r="EN363" s="47"/>
      <c r="EO363" s="47"/>
      <c r="EP363" s="47"/>
      <c r="EQ363" s="47"/>
      <c r="ER363" s="47"/>
      <c r="ES363" s="47"/>
      <c r="EX363" s="48"/>
      <c r="EY363" s="48"/>
      <c r="EZ363" s="48"/>
      <c r="FA363" s="48"/>
      <c r="FB363" s="48"/>
      <c r="FC363" s="48"/>
      <c r="FD363" s="48"/>
    </row>
    <row r="364" spans="1:160" s="19" customFormat="1" ht="15" customHeight="1" x14ac:dyDescent="0.25">
      <c r="A364" s="82"/>
      <c r="B364" s="82"/>
      <c r="C364" s="82"/>
      <c r="AF364" s="82"/>
      <c r="AG364" s="82"/>
      <c r="AH364" s="81"/>
      <c r="AI364" s="45"/>
      <c r="AJ364" s="46"/>
      <c r="AK364" s="46"/>
      <c r="AL364" s="46"/>
      <c r="AM364" s="46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7"/>
      <c r="EK364" s="47"/>
      <c r="EL364" s="47"/>
      <c r="EM364" s="47"/>
      <c r="EN364" s="47"/>
      <c r="EO364" s="47"/>
      <c r="EP364" s="47"/>
      <c r="EQ364" s="47"/>
      <c r="ER364" s="47"/>
      <c r="ES364" s="47"/>
      <c r="EX364" s="48"/>
      <c r="EY364" s="48"/>
      <c r="EZ364" s="48"/>
      <c r="FA364" s="48"/>
      <c r="FB364" s="48"/>
      <c r="FC364" s="48"/>
      <c r="FD364" s="48"/>
    </row>
    <row r="365" spans="1:160" s="19" customFormat="1" ht="15" customHeight="1" x14ac:dyDescent="0.25">
      <c r="A365" s="82"/>
      <c r="B365" s="82"/>
      <c r="C365" s="82"/>
      <c r="AF365" s="82"/>
      <c r="AG365" s="82"/>
      <c r="AH365" s="81"/>
      <c r="AI365" s="45"/>
      <c r="AJ365" s="46"/>
      <c r="AK365" s="46"/>
      <c r="AL365" s="46"/>
      <c r="AM365" s="46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7"/>
      <c r="EK365" s="47"/>
      <c r="EL365" s="47"/>
      <c r="EM365" s="47"/>
      <c r="EN365" s="47"/>
      <c r="EO365" s="47"/>
      <c r="EP365" s="47"/>
      <c r="EQ365" s="47"/>
      <c r="ER365" s="47"/>
      <c r="ES365" s="47"/>
      <c r="EX365" s="48"/>
      <c r="EY365" s="48"/>
      <c r="EZ365" s="48"/>
      <c r="FA365" s="48"/>
      <c r="FB365" s="48"/>
      <c r="FC365" s="48"/>
      <c r="FD365" s="48"/>
    </row>
    <row r="366" spans="1:160" s="19" customFormat="1" ht="15" customHeight="1" x14ac:dyDescent="0.25">
      <c r="A366" s="82"/>
      <c r="B366" s="82"/>
      <c r="C366" s="82"/>
      <c r="AF366" s="82"/>
      <c r="AG366" s="82"/>
      <c r="AH366" s="81"/>
      <c r="AI366" s="45"/>
      <c r="AJ366" s="46"/>
      <c r="AK366" s="46"/>
      <c r="AL366" s="46"/>
      <c r="AM366" s="46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7"/>
      <c r="DY366" s="47"/>
      <c r="DZ366" s="47"/>
      <c r="EA366" s="47"/>
      <c r="EB366" s="47"/>
      <c r="EC366" s="47"/>
      <c r="ED366" s="47"/>
      <c r="EE366" s="47"/>
      <c r="EF366" s="47"/>
      <c r="EG366" s="47"/>
      <c r="EH366" s="47"/>
      <c r="EI366" s="47"/>
      <c r="EJ366" s="47"/>
      <c r="EK366" s="47"/>
      <c r="EL366" s="47"/>
      <c r="EM366" s="47"/>
      <c r="EN366" s="47"/>
      <c r="EO366" s="47"/>
      <c r="EP366" s="47"/>
      <c r="EQ366" s="47"/>
      <c r="ER366" s="47"/>
      <c r="ES366" s="47"/>
      <c r="EX366" s="48"/>
      <c r="EY366" s="48"/>
      <c r="EZ366" s="48"/>
      <c r="FA366" s="48"/>
      <c r="FB366" s="48"/>
      <c r="FC366" s="48"/>
      <c r="FD366" s="48"/>
    </row>
    <row r="367" spans="1:160" s="19" customFormat="1" ht="15" customHeight="1" x14ac:dyDescent="0.25">
      <c r="A367" s="82"/>
      <c r="B367" s="82"/>
      <c r="C367" s="82"/>
      <c r="AF367" s="82"/>
      <c r="AG367" s="82"/>
      <c r="AH367" s="81"/>
      <c r="AI367" s="45"/>
      <c r="AJ367" s="46"/>
      <c r="AK367" s="46"/>
      <c r="AL367" s="46"/>
      <c r="AM367" s="46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  <c r="EB367" s="47"/>
      <c r="EC367" s="47"/>
      <c r="ED367" s="47"/>
      <c r="EE367" s="47"/>
      <c r="EF367" s="47"/>
      <c r="EG367" s="47"/>
      <c r="EH367" s="47"/>
      <c r="EI367" s="47"/>
      <c r="EJ367" s="47"/>
      <c r="EK367" s="47"/>
      <c r="EL367" s="47"/>
      <c r="EM367" s="47"/>
      <c r="EN367" s="47"/>
      <c r="EO367" s="47"/>
      <c r="EP367" s="47"/>
      <c r="EQ367" s="47"/>
      <c r="ER367" s="47"/>
      <c r="ES367" s="47"/>
      <c r="EX367" s="48"/>
      <c r="EY367" s="48"/>
      <c r="EZ367" s="48"/>
      <c r="FA367" s="48"/>
      <c r="FB367" s="48"/>
      <c r="FC367" s="48"/>
      <c r="FD367" s="48"/>
    </row>
    <row r="368" spans="1:160" s="19" customFormat="1" ht="15" customHeight="1" x14ac:dyDescent="0.25">
      <c r="A368" s="82"/>
      <c r="B368" s="82"/>
      <c r="C368" s="82"/>
      <c r="AF368" s="82"/>
      <c r="AG368" s="82"/>
      <c r="AH368" s="81"/>
      <c r="AI368" s="45"/>
      <c r="AJ368" s="46"/>
      <c r="AK368" s="46"/>
      <c r="AL368" s="46"/>
      <c r="AM368" s="46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7"/>
      <c r="DY368" s="47"/>
      <c r="DZ368" s="47"/>
      <c r="EA368" s="47"/>
      <c r="EB368" s="47"/>
      <c r="EC368" s="47"/>
      <c r="ED368" s="47"/>
      <c r="EE368" s="47"/>
      <c r="EF368" s="47"/>
      <c r="EG368" s="47"/>
      <c r="EH368" s="47"/>
      <c r="EI368" s="47"/>
      <c r="EJ368" s="47"/>
      <c r="EK368" s="47"/>
      <c r="EL368" s="47"/>
      <c r="EM368" s="47"/>
      <c r="EN368" s="47"/>
      <c r="EO368" s="47"/>
      <c r="EP368" s="47"/>
      <c r="EQ368" s="47"/>
      <c r="ER368" s="47"/>
      <c r="ES368" s="47"/>
      <c r="EX368" s="48"/>
      <c r="EY368" s="48"/>
      <c r="EZ368" s="48"/>
      <c r="FA368" s="48"/>
      <c r="FB368" s="48"/>
      <c r="FC368" s="48"/>
      <c r="FD368" s="48"/>
    </row>
    <row r="369" spans="1:160" s="19" customFormat="1" ht="15" customHeight="1" x14ac:dyDescent="0.25">
      <c r="A369" s="82"/>
      <c r="B369" s="82"/>
      <c r="C369" s="82"/>
      <c r="AF369" s="82"/>
      <c r="AG369" s="82"/>
      <c r="AH369" s="81"/>
      <c r="AI369" s="45"/>
      <c r="AJ369" s="46"/>
      <c r="AK369" s="46"/>
      <c r="AL369" s="46"/>
      <c r="AM369" s="46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7"/>
      <c r="EK369" s="47"/>
      <c r="EL369" s="47"/>
      <c r="EM369" s="47"/>
      <c r="EN369" s="47"/>
      <c r="EO369" s="47"/>
      <c r="EP369" s="47"/>
      <c r="EQ369" s="47"/>
      <c r="ER369" s="47"/>
      <c r="ES369" s="47"/>
      <c r="EX369" s="48"/>
      <c r="EY369" s="48"/>
      <c r="EZ369" s="48"/>
      <c r="FA369" s="48"/>
      <c r="FB369" s="48"/>
      <c r="FC369" s="48"/>
      <c r="FD369" s="48"/>
    </row>
    <row r="370" spans="1:160" s="19" customFormat="1" ht="15" customHeight="1" x14ac:dyDescent="0.25">
      <c r="A370" s="82"/>
      <c r="B370" s="82"/>
      <c r="C370" s="82"/>
      <c r="AF370" s="82"/>
      <c r="AG370" s="82"/>
      <c r="AH370" s="81"/>
      <c r="AI370" s="45"/>
      <c r="AJ370" s="46"/>
      <c r="AK370" s="46"/>
      <c r="AL370" s="46"/>
      <c r="AM370" s="46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7"/>
      <c r="EK370" s="47"/>
      <c r="EL370" s="47"/>
      <c r="EM370" s="47"/>
      <c r="EN370" s="47"/>
      <c r="EO370" s="47"/>
      <c r="EP370" s="47"/>
      <c r="EQ370" s="47"/>
      <c r="ER370" s="47"/>
      <c r="ES370" s="47"/>
      <c r="EX370" s="48"/>
      <c r="EY370" s="48"/>
      <c r="EZ370" s="48"/>
      <c r="FA370" s="48"/>
      <c r="FB370" s="48"/>
      <c r="FC370" s="48"/>
      <c r="FD370" s="48"/>
    </row>
    <row r="371" spans="1:160" s="19" customFormat="1" ht="15" customHeight="1" x14ac:dyDescent="0.25">
      <c r="A371" s="82"/>
      <c r="B371" s="82"/>
      <c r="C371" s="82"/>
      <c r="AF371" s="82"/>
      <c r="AG371" s="82"/>
      <c r="AH371" s="81"/>
      <c r="AI371" s="45"/>
      <c r="AJ371" s="46"/>
      <c r="AK371" s="46"/>
      <c r="AL371" s="46"/>
      <c r="AM371" s="46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  <c r="EB371" s="47"/>
      <c r="EC371" s="47"/>
      <c r="ED371" s="47"/>
      <c r="EE371" s="47"/>
      <c r="EF371" s="47"/>
      <c r="EG371" s="47"/>
      <c r="EH371" s="47"/>
      <c r="EI371" s="47"/>
      <c r="EJ371" s="47"/>
      <c r="EK371" s="47"/>
      <c r="EL371" s="47"/>
      <c r="EM371" s="47"/>
      <c r="EN371" s="47"/>
      <c r="EO371" s="47"/>
      <c r="EP371" s="47"/>
      <c r="EQ371" s="47"/>
      <c r="ER371" s="47"/>
      <c r="ES371" s="47"/>
      <c r="EX371" s="48"/>
      <c r="EY371" s="48"/>
      <c r="EZ371" s="48"/>
      <c r="FA371" s="48"/>
      <c r="FB371" s="48"/>
      <c r="FC371" s="48"/>
      <c r="FD371" s="48"/>
    </row>
    <row r="372" spans="1:160" s="19" customFormat="1" ht="15" customHeight="1" x14ac:dyDescent="0.25">
      <c r="A372" s="82"/>
      <c r="B372" s="82"/>
      <c r="C372" s="82"/>
      <c r="AF372" s="82"/>
      <c r="AG372" s="82"/>
      <c r="AH372" s="81"/>
      <c r="AI372" s="45"/>
      <c r="AJ372" s="46"/>
      <c r="AK372" s="46"/>
      <c r="AL372" s="46"/>
      <c r="AM372" s="46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7"/>
      <c r="EK372" s="47"/>
      <c r="EL372" s="47"/>
      <c r="EM372" s="47"/>
      <c r="EN372" s="47"/>
      <c r="EO372" s="47"/>
      <c r="EP372" s="47"/>
      <c r="EQ372" s="47"/>
      <c r="ER372" s="47"/>
      <c r="ES372" s="47"/>
      <c r="EX372" s="48"/>
      <c r="EY372" s="48"/>
      <c r="EZ372" s="48"/>
      <c r="FA372" s="48"/>
      <c r="FB372" s="48"/>
      <c r="FC372" s="48"/>
      <c r="FD372" s="48"/>
    </row>
    <row r="373" spans="1:160" s="19" customFormat="1" ht="15" customHeight="1" x14ac:dyDescent="0.25">
      <c r="A373" s="82"/>
      <c r="B373" s="82"/>
      <c r="C373" s="82"/>
      <c r="AF373" s="82"/>
      <c r="AG373" s="82"/>
      <c r="AH373" s="81"/>
      <c r="AI373" s="45"/>
      <c r="AJ373" s="46"/>
      <c r="AK373" s="46"/>
      <c r="AL373" s="46"/>
      <c r="AM373" s="46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7"/>
      <c r="DY373" s="47"/>
      <c r="DZ373" s="47"/>
      <c r="EA373" s="47"/>
      <c r="EB373" s="47"/>
      <c r="EC373" s="47"/>
      <c r="ED373" s="47"/>
      <c r="EE373" s="47"/>
      <c r="EF373" s="47"/>
      <c r="EG373" s="47"/>
      <c r="EH373" s="47"/>
      <c r="EI373" s="47"/>
      <c r="EJ373" s="47"/>
      <c r="EK373" s="47"/>
      <c r="EL373" s="47"/>
      <c r="EM373" s="47"/>
      <c r="EN373" s="47"/>
      <c r="EO373" s="47"/>
      <c r="EP373" s="47"/>
      <c r="EQ373" s="47"/>
      <c r="ER373" s="47"/>
      <c r="ES373" s="47"/>
      <c r="EX373" s="48"/>
      <c r="EY373" s="48"/>
      <c r="EZ373" s="48"/>
      <c r="FA373" s="48"/>
      <c r="FB373" s="48"/>
      <c r="FC373" s="48"/>
      <c r="FD373" s="48"/>
    </row>
    <row r="374" spans="1:160" s="19" customFormat="1" ht="15" customHeight="1" x14ac:dyDescent="0.25">
      <c r="A374" s="82"/>
      <c r="B374" s="82"/>
      <c r="C374" s="82"/>
      <c r="AF374" s="82"/>
      <c r="AG374" s="82"/>
      <c r="AH374" s="81"/>
      <c r="AI374" s="45"/>
      <c r="AJ374" s="46"/>
      <c r="AK374" s="46"/>
      <c r="AL374" s="46"/>
      <c r="AM374" s="46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7"/>
      <c r="DM374" s="47"/>
      <c r="DN374" s="47"/>
      <c r="DO374" s="47"/>
      <c r="DP374" s="47"/>
      <c r="DQ374" s="47"/>
      <c r="DR374" s="47"/>
      <c r="DS374" s="47"/>
      <c r="DT374" s="47"/>
      <c r="DU374" s="47"/>
      <c r="DV374" s="47"/>
      <c r="DW374" s="47"/>
      <c r="DX374" s="47"/>
      <c r="DY374" s="47"/>
      <c r="DZ374" s="47"/>
      <c r="EA374" s="47"/>
      <c r="EB374" s="47"/>
      <c r="EC374" s="47"/>
      <c r="ED374" s="47"/>
      <c r="EE374" s="47"/>
      <c r="EF374" s="47"/>
      <c r="EG374" s="47"/>
      <c r="EH374" s="47"/>
      <c r="EI374" s="47"/>
      <c r="EJ374" s="47"/>
      <c r="EK374" s="47"/>
      <c r="EL374" s="47"/>
      <c r="EM374" s="47"/>
      <c r="EN374" s="47"/>
      <c r="EO374" s="47"/>
      <c r="EP374" s="47"/>
      <c r="EQ374" s="47"/>
      <c r="ER374" s="47"/>
      <c r="ES374" s="47"/>
      <c r="EX374" s="48"/>
      <c r="EY374" s="48"/>
      <c r="EZ374" s="48"/>
      <c r="FA374" s="48"/>
      <c r="FB374" s="48"/>
      <c r="FC374" s="48"/>
      <c r="FD374" s="48"/>
    </row>
    <row r="375" spans="1:160" s="19" customFormat="1" ht="15" customHeight="1" x14ac:dyDescent="0.25">
      <c r="A375" s="82"/>
      <c r="B375" s="82"/>
      <c r="C375" s="82"/>
      <c r="AF375" s="82"/>
      <c r="AG375" s="82"/>
      <c r="AH375" s="81"/>
      <c r="AI375" s="45"/>
      <c r="AJ375" s="46"/>
      <c r="AK375" s="46"/>
      <c r="AL375" s="46"/>
      <c r="AM375" s="46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7"/>
      <c r="DY375" s="47"/>
      <c r="DZ375" s="47"/>
      <c r="EA375" s="47"/>
      <c r="EB375" s="47"/>
      <c r="EC375" s="47"/>
      <c r="ED375" s="47"/>
      <c r="EE375" s="47"/>
      <c r="EF375" s="47"/>
      <c r="EG375" s="47"/>
      <c r="EH375" s="47"/>
      <c r="EI375" s="47"/>
      <c r="EJ375" s="47"/>
      <c r="EK375" s="47"/>
      <c r="EL375" s="47"/>
      <c r="EM375" s="47"/>
      <c r="EN375" s="47"/>
      <c r="EO375" s="47"/>
      <c r="EP375" s="47"/>
      <c r="EQ375" s="47"/>
      <c r="ER375" s="47"/>
      <c r="ES375" s="47"/>
      <c r="EX375" s="48"/>
      <c r="EY375" s="48"/>
      <c r="EZ375" s="48"/>
      <c r="FA375" s="48"/>
      <c r="FB375" s="48"/>
      <c r="FC375" s="48"/>
      <c r="FD375" s="48"/>
    </row>
    <row r="376" spans="1:160" s="19" customFormat="1" ht="15" customHeight="1" x14ac:dyDescent="0.25">
      <c r="A376" s="82"/>
      <c r="B376" s="82"/>
      <c r="C376" s="82"/>
      <c r="AF376" s="82"/>
      <c r="AG376" s="82"/>
      <c r="AH376" s="81"/>
      <c r="AI376" s="45"/>
      <c r="AJ376" s="46"/>
      <c r="AK376" s="46"/>
      <c r="AL376" s="46"/>
      <c r="AM376" s="46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7"/>
      <c r="DM376" s="47"/>
      <c r="DN376" s="47"/>
      <c r="DO376" s="47"/>
      <c r="DP376" s="47"/>
      <c r="DQ376" s="47"/>
      <c r="DR376" s="47"/>
      <c r="DS376" s="47"/>
      <c r="DT376" s="47"/>
      <c r="DU376" s="47"/>
      <c r="DV376" s="47"/>
      <c r="DW376" s="47"/>
      <c r="DX376" s="47"/>
      <c r="DY376" s="47"/>
      <c r="DZ376" s="47"/>
      <c r="EA376" s="47"/>
      <c r="EB376" s="47"/>
      <c r="EC376" s="47"/>
      <c r="ED376" s="47"/>
      <c r="EE376" s="47"/>
      <c r="EF376" s="47"/>
      <c r="EG376" s="47"/>
      <c r="EH376" s="47"/>
      <c r="EI376" s="47"/>
      <c r="EJ376" s="47"/>
      <c r="EK376" s="47"/>
      <c r="EL376" s="47"/>
      <c r="EM376" s="47"/>
      <c r="EN376" s="47"/>
      <c r="EO376" s="47"/>
      <c r="EP376" s="47"/>
      <c r="EQ376" s="47"/>
      <c r="ER376" s="47"/>
      <c r="ES376" s="47"/>
      <c r="EX376" s="48"/>
      <c r="EY376" s="48"/>
      <c r="EZ376" s="48"/>
      <c r="FA376" s="48"/>
      <c r="FB376" s="48"/>
      <c r="FC376" s="48"/>
      <c r="FD376" s="48"/>
    </row>
    <row r="377" spans="1:160" s="19" customFormat="1" ht="15" customHeight="1" x14ac:dyDescent="0.25">
      <c r="A377" s="82"/>
      <c r="B377" s="82"/>
      <c r="C377" s="82"/>
      <c r="AF377" s="82"/>
      <c r="AG377" s="82"/>
      <c r="AH377" s="81"/>
      <c r="AI377" s="45"/>
      <c r="AJ377" s="46"/>
      <c r="AK377" s="46"/>
      <c r="AL377" s="46"/>
      <c r="AM377" s="46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7"/>
      <c r="DM377" s="47"/>
      <c r="DN377" s="47"/>
      <c r="DO377" s="47"/>
      <c r="DP377" s="47"/>
      <c r="DQ377" s="47"/>
      <c r="DR377" s="47"/>
      <c r="DS377" s="47"/>
      <c r="DT377" s="47"/>
      <c r="DU377" s="47"/>
      <c r="DV377" s="47"/>
      <c r="DW377" s="47"/>
      <c r="DX377" s="47"/>
      <c r="DY377" s="47"/>
      <c r="DZ377" s="47"/>
      <c r="EA377" s="47"/>
      <c r="EB377" s="47"/>
      <c r="EC377" s="47"/>
      <c r="ED377" s="47"/>
      <c r="EE377" s="47"/>
      <c r="EF377" s="47"/>
      <c r="EG377" s="47"/>
      <c r="EH377" s="47"/>
      <c r="EI377" s="47"/>
      <c r="EJ377" s="47"/>
      <c r="EK377" s="47"/>
      <c r="EL377" s="47"/>
      <c r="EM377" s="47"/>
      <c r="EN377" s="47"/>
      <c r="EO377" s="47"/>
      <c r="EP377" s="47"/>
      <c r="EQ377" s="47"/>
      <c r="ER377" s="47"/>
      <c r="ES377" s="47"/>
      <c r="EX377" s="48"/>
      <c r="EY377" s="48"/>
      <c r="EZ377" s="48"/>
      <c r="FA377" s="48"/>
      <c r="FB377" s="48"/>
      <c r="FC377" s="48"/>
      <c r="FD377" s="48"/>
    </row>
    <row r="378" spans="1:160" s="19" customFormat="1" ht="15" customHeight="1" x14ac:dyDescent="0.25">
      <c r="A378" s="82"/>
      <c r="B378" s="82"/>
      <c r="C378" s="82"/>
      <c r="AF378" s="82"/>
      <c r="AG378" s="82"/>
      <c r="AH378" s="81"/>
      <c r="AI378" s="45"/>
      <c r="AJ378" s="46"/>
      <c r="AK378" s="46"/>
      <c r="AL378" s="46"/>
      <c r="AM378" s="46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  <c r="DP378" s="47"/>
      <c r="DQ378" s="47"/>
      <c r="DR378" s="47"/>
      <c r="DS378" s="47"/>
      <c r="DT378" s="47"/>
      <c r="DU378" s="47"/>
      <c r="DV378" s="47"/>
      <c r="DW378" s="47"/>
      <c r="DX378" s="47"/>
      <c r="DY378" s="47"/>
      <c r="DZ378" s="47"/>
      <c r="EA378" s="47"/>
      <c r="EB378" s="47"/>
      <c r="EC378" s="47"/>
      <c r="ED378" s="47"/>
      <c r="EE378" s="47"/>
      <c r="EF378" s="47"/>
      <c r="EG378" s="47"/>
      <c r="EH378" s="47"/>
      <c r="EI378" s="47"/>
      <c r="EJ378" s="47"/>
      <c r="EK378" s="47"/>
      <c r="EL378" s="47"/>
      <c r="EM378" s="47"/>
      <c r="EN378" s="47"/>
      <c r="EO378" s="47"/>
      <c r="EP378" s="47"/>
      <c r="EQ378" s="47"/>
      <c r="ER378" s="47"/>
      <c r="ES378" s="47"/>
      <c r="EX378" s="48"/>
      <c r="EY378" s="48"/>
      <c r="EZ378" s="48"/>
      <c r="FA378" s="48"/>
      <c r="FB378" s="48"/>
      <c r="FC378" s="48"/>
      <c r="FD378" s="48"/>
    </row>
    <row r="379" spans="1:160" s="19" customFormat="1" ht="15" customHeight="1" x14ac:dyDescent="0.25">
      <c r="A379" s="82"/>
      <c r="B379" s="82"/>
      <c r="C379" s="82"/>
      <c r="AF379" s="82"/>
      <c r="AG379" s="82"/>
      <c r="AH379" s="81"/>
      <c r="AI379" s="45"/>
      <c r="AJ379" s="46"/>
      <c r="AK379" s="46"/>
      <c r="AL379" s="46"/>
      <c r="AM379" s="46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7"/>
      <c r="DM379" s="47"/>
      <c r="DN379" s="47"/>
      <c r="DO379" s="47"/>
      <c r="DP379" s="47"/>
      <c r="DQ379" s="47"/>
      <c r="DR379" s="47"/>
      <c r="DS379" s="47"/>
      <c r="DT379" s="47"/>
      <c r="DU379" s="47"/>
      <c r="DV379" s="47"/>
      <c r="DW379" s="47"/>
      <c r="DX379" s="47"/>
      <c r="DY379" s="47"/>
      <c r="DZ379" s="47"/>
      <c r="EA379" s="47"/>
      <c r="EB379" s="47"/>
      <c r="EC379" s="47"/>
      <c r="ED379" s="47"/>
      <c r="EE379" s="47"/>
      <c r="EF379" s="47"/>
      <c r="EG379" s="47"/>
      <c r="EH379" s="47"/>
      <c r="EI379" s="47"/>
      <c r="EJ379" s="47"/>
      <c r="EK379" s="47"/>
      <c r="EL379" s="47"/>
      <c r="EM379" s="47"/>
      <c r="EN379" s="47"/>
      <c r="EO379" s="47"/>
      <c r="EP379" s="47"/>
      <c r="EQ379" s="47"/>
      <c r="ER379" s="47"/>
      <c r="ES379" s="47"/>
      <c r="EX379" s="48"/>
      <c r="EY379" s="48"/>
      <c r="EZ379" s="48"/>
      <c r="FA379" s="48"/>
      <c r="FB379" s="48"/>
      <c r="FC379" s="48"/>
      <c r="FD379" s="48"/>
    </row>
    <row r="380" spans="1:160" s="19" customFormat="1" ht="15" customHeight="1" x14ac:dyDescent="0.25">
      <c r="A380" s="82"/>
      <c r="B380" s="82"/>
      <c r="C380" s="82"/>
      <c r="AF380" s="82"/>
      <c r="AG380" s="82"/>
      <c r="AH380" s="81"/>
      <c r="AI380" s="45"/>
      <c r="AJ380" s="46"/>
      <c r="AK380" s="46"/>
      <c r="AL380" s="46"/>
      <c r="AM380" s="46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7"/>
      <c r="DN380" s="47"/>
      <c r="DO380" s="47"/>
      <c r="DP380" s="47"/>
      <c r="DQ380" s="47"/>
      <c r="DR380" s="47"/>
      <c r="DS380" s="47"/>
      <c r="DT380" s="47"/>
      <c r="DU380" s="47"/>
      <c r="DV380" s="47"/>
      <c r="DW380" s="47"/>
      <c r="DX380" s="47"/>
      <c r="DY380" s="47"/>
      <c r="DZ380" s="47"/>
      <c r="EA380" s="47"/>
      <c r="EB380" s="47"/>
      <c r="EC380" s="47"/>
      <c r="ED380" s="47"/>
      <c r="EE380" s="47"/>
      <c r="EF380" s="47"/>
      <c r="EG380" s="47"/>
      <c r="EH380" s="47"/>
      <c r="EI380" s="47"/>
      <c r="EJ380" s="47"/>
      <c r="EK380" s="47"/>
      <c r="EL380" s="47"/>
      <c r="EM380" s="47"/>
      <c r="EN380" s="47"/>
      <c r="EO380" s="47"/>
      <c r="EP380" s="47"/>
      <c r="EQ380" s="47"/>
      <c r="ER380" s="47"/>
      <c r="ES380" s="47"/>
      <c r="EX380" s="48"/>
      <c r="EY380" s="48"/>
      <c r="EZ380" s="48"/>
      <c r="FA380" s="48"/>
      <c r="FB380" s="48"/>
      <c r="FC380" s="48"/>
      <c r="FD380" s="48"/>
    </row>
    <row r="381" spans="1:160" s="19" customFormat="1" ht="15" customHeight="1" x14ac:dyDescent="0.25">
      <c r="A381" s="82"/>
      <c r="B381" s="82"/>
      <c r="C381" s="82"/>
      <c r="AF381" s="82"/>
      <c r="AG381" s="82"/>
      <c r="AH381" s="81"/>
      <c r="AI381" s="45"/>
      <c r="AJ381" s="46"/>
      <c r="AK381" s="46"/>
      <c r="AL381" s="46"/>
      <c r="AM381" s="46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7"/>
      <c r="DM381" s="47"/>
      <c r="DN381" s="47"/>
      <c r="DO381" s="47"/>
      <c r="DP381" s="47"/>
      <c r="DQ381" s="47"/>
      <c r="DR381" s="47"/>
      <c r="DS381" s="47"/>
      <c r="DT381" s="47"/>
      <c r="DU381" s="47"/>
      <c r="DV381" s="47"/>
      <c r="DW381" s="47"/>
      <c r="DX381" s="47"/>
      <c r="DY381" s="47"/>
      <c r="DZ381" s="47"/>
      <c r="EA381" s="47"/>
      <c r="EB381" s="47"/>
      <c r="EC381" s="47"/>
      <c r="ED381" s="47"/>
      <c r="EE381" s="47"/>
      <c r="EF381" s="47"/>
      <c r="EG381" s="47"/>
      <c r="EH381" s="47"/>
      <c r="EI381" s="47"/>
      <c r="EJ381" s="47"/>
      <c r="EK381" s="47"/>
      <c r="EL381" s="47"/>
      <c r="EM381" s="47"/>
      <c r="EN381" s="47"/>
      <c r="EO381" s="47"/>
      <c r="EP381" s="47"/>
      <c r="EQ381" s="47"/>
      <c r="ER381" s="47"/>
      <c r="ES381" s="47"/>
      <c r="EX381" s="48"/>
      <c r="EY381" s="48"/>
      <c r="EZ381" s="48"/>
      <c r="FA381" s="48"/>
      <c r="FB381" s="48"/>
      <c r="FC381" s="48"/>
      <c r="FD381" s="48"/>
    </row>
    <row r="382" spans="1:160" s="19" customFormat="1" ht="15" customHeight="1" x14ac:dyDescent="0.25">
      <c r="A382" s="82"/>
      <c r="B382" s="82"/>
      <c r="C382" s="82"/>
      <c r="AF382" s="82"/>
      <c r="AG382" s="82"/>
      <c r="AH382" s="81"/>
      <c r="AI382" s="45"/>
      <c r="AJ382" s="46"/>
      <c r="AK382" s="46"/>
      <c r="AL382" s="46"/>
      <c r="AM382" s="46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7"/>
      <c r="DM382" s="47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7"/>
      <c r="DY382" s="47"/>
      <c r="DZ382" s="47"/>
      <c r="EA382" s="47"/>
      <c r="EB382" s="47"/>
      <c r="EC382" s="47"/>
      <c r="ED382" s="47"/>
      <c r="EE382" s="47"/>
      <c r="EF382" s="47"/>
      <c r="EG382" s="47"/>
      <c r="EH382" s="47"/>
      <c r="EI382" s="47"/>
      <c r="EJ382" s="47"/>
      <c r="EK382" s="47"/>
      <c r="EL382" s="47"/>
      <c r="EM382" s="47"/>
      <c r="EN382" s="47"/>
      <c r="EO382" s="47"/>
      <c r="EP382" s="47"/>
      <c r="EQ382" s="47"/>
      <c r="ER382" s="47"/>
      <c r="ES382" s="47"/>
      <c r="EX382" s="48"/>
      <c r="EY382" s="48"/>
      <c r="EZ382" s="48"/>
      <c r="FA382" s="48"/>
      <c r="FB382" s="48"/>
      <c r="FC382" s="48"/>
      <c r="FD382" s="48"/>
    </row>
    <row r="383" spans="1:160" s="19" customFormat="1" ht="15" customHeight="1" x14ac:dyDescent="0.25">
      <c r="A383" s="82"/>
      <c r="B383" s="82"/>
      <c r="C383" s="82"/>
      <c r="AF383" s="82"/>
      <c r="AG383" s="82"/>
      <c r="AH383" s="81"/>
      <c r="AI383" s="45"/>
      <c r="AJ383" s="46"/>
      <c r="AK383" s="46"/>
      <c r="AL383" s="46"/>
      <c r="AM383" s="46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7"/>
      <c r="DM383" s="47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7"/>
      <c r="DY383" s="47"/>
      <c r="DZ383" s="47"/>
      <c r="EA383" s="47"/>
      <c r="EB383" s="47"/>
      <c r="EC383" s="47"/>
      <c r="ED383" s="47"/>
      <c r="EE383" s="47"/>
      <c r="EF383" s="47"/>
      <c r="EG383" s="47"/>
      <c r="EH383" s="47"/>
      <c r="EI383" s="47"/>
      <c r="EJ383" s="47"/>
      <c r="EK383" s="47"/>
      <c r="EL383" s="47"/>
      <c r="EM383" s="47"/>
      <c r="EN383" s="47"/>
      <c r="EO383" s="47"/>
      <c r="EP383" s="47"/>
      <c r="EQ383" s="47"/>
      <c r="ER383" s="47"/>
      <c r="ES383" s="47"/>
      <c r="EX383" s="48"/>
      <c r="EY383" s="48"/>
      <c r="EZ383" s="48"/>
      <c r="FA383" s="48"/>
      <c r="FB383" s="48"/>
      <c r="FC383" s="48"/>
      <c r="FD383" s="48"/>
    </row>
    <row r="384" spans="1:160" s="19" customFormat="1" ht="15" customHeight="1" x14ac:dyDescent="0.25">
      <c r="A384" s="82"/>
      <c r="B384" s="82"/>
      <c r="C384" s="82"/>
      <c r="AF384" s="82"/>
      <c r="AG384" s="82"/>
      <c r="AH384" s="81"/>
      <c r="AI384" s="45"/>
      <c r="AJ384" s="46"/>
      <c r="AK384" s="46"/>
      <c r="AL384" s="46"/>
      <c r="AM384" s="46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7"/>
      <c r="DM384" s="47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7"/>
      <c r="DY384" s="47"/>
      <c r="DZ384" s="47"/>
      <c r="EA384" s="47"/>
      <c r="EB384" s="47"/>
      <c r="EC384" s="47"/>
      <c r="ED384" s="47"/>
      <c r="EE384" s="47"/>
      <c r="EF384" s="47"/>
      <c r="EG384" s="47"/>
      <c r="EH384" s="47"/>
      <c r="EI384" s="47"/>
      <c r="EJ384" s="47"/>
      <c r="EK384" s="47"/>
      <c r="EL384" s="47"/>
      <c r="EM384" s="47"/>
      <c r="EN384" s="47"/>
      <c r="EO384" s="47"/>
      <c r="EP384" s="47"/>
      <c r="EQ384" s="47"/>
      <c r="ER384" s="47"/>
      <c r="ES384" s="47"/>
      <c r="EX384" s="48"/>
      <c r="EY384" s="48"/>
      <c r="EZ384" s="48"/>
      <c r="FA384" s="48"/>
      <c r="FB384" s="48"/>
      <c r="FC384" s="48"/>
      <c r="FD384" s="48"/>
    </row>
    <row r="385" spans="1:160" s="19" customFormat="1" ht="15" customHeight="1" x14ac:dyDescent="0.25">
      <c r="A385" s="82"/>
      <c r="B385" s="82"/>
      <c r="C385" s="82"/>
      <c r="AF385" s="82"/>
      <c r="AG385" s="82"/>
      <c r="AH385" s="81"/>
      <c r="AI385" s="45"/>
      <c r="AJ385" s="46"/>
      <c r="AK385" s="46"/>
      <c r="AL385" s="46"/>
      <c r="AM385" s="46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7"/>
      <c r="DM385" s="47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7"/>
      <c r="DY385" s="47"/>
      <c r="DZ385" s="47"/>
      <c r="EA385" s="47"/>
      <c r="EB385" s="47"/>
      <c r="EC385" s="47"/>
      <c r="ED385" s="47"/>
      <c r="EE385" s="47"/>
      <c r="EF385" s="47"/>
      <c r="EG385" s="47"/>
      <c r="EH385" s="47"/>
      <c r="EI385" s="47"/>
      <c r="EJ385" s="47"/>
      <c r="EK385" s="47"/>
      <c r="EL385" s="47"/>
      <c r="EM385" s="47"/>
      <c r="EN385" s="47"/>
      <c r="EO385" s="47"/>
      <c r="EP385" s="47"/>
      <c r="EQ385" s="47"/>
      <c r="ER385" s="47"/>
      <c r="ES385" s="47"/>
      <c r="EX385" s="48"/>
      <c r="EY385" s="48"/>
      <c r="EZ385" s="48"/>
      <c r="FA385" s="48"/>
      <c r="FB385" s="48"/>
      <c r="FC385" s="48"/>
      <c r="FD385" s="48"/>
    </row>
    <row r="386" spans="1:160" s="19" customFormat="1" ht="15" customHeight="1" x14ac:dyDescent="0.25">
      <c r="A386" s="82"/>
      <c r="B386" s="82"/>
      <c r="C386" s="82"/>
      <c r="AF386" s="82"/>
      <c r="AG386" s="82"/>
      <c r="AH386" s="81"/>
      <c r="AI386" s="45"/>
      <c r="AJ386" s="46"/>
      <c r="AK386" s="46"/>
      <c r="AL386" s="46"/>
      <c r="AM386" s="46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7"/>
      <c r="DM386" s="47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7"/>
      <c r="DY386" s="47"/>
      <c r="DZ386" s="47"/>
      <c r="EA386" s="47"/>
      <c r="EB386" s="47"/>
      <c r="EC386" s="47"/>
      <c r="ED386" s="47"/>
      <c r="EE386" s="47"/>
      <c r="EF386" s="47"/>
      <c r="EG386" s="47"/>
      <c r="EH386" s="47"/>
      <c r="EI386" s="47"/>
      <c r="EJ386" s="47"/>
      <c r="EK386" s="47"/>
      <c r="EL386" s="47"/>
      <c r="EM386" s="47"/>
      <c r="EN386" s="47"/>
      <c r="EO386" s="47"/>
      <c r="EP386" s="47"/>
      <c r="EQ386" s="47"/>
      <c r="ER386" s="47"/>
      <c r="ES386" s="47"/>
      <c r="EX386" s="48"/>
      <c r="EY386" s="48"/>
      <c r="EZ386" s="48"/>
      <c r="FA386" s="48"/>
      <c r="FB386" s="48"/>
      <c r="FC386" s="48"/>
      <c r="FD386" s="48"/>
    </row>
    <row r="387" spans="1:160" s="19" customFormat="1" ht="15" customHeight="1" x14ac:dyDescent="0.25">
      <c r="A387" s="82"/>
      <c r="B387" s="82"/>
      <c r="C387" s="82"/>
      <c r="AF387" s="82"/>
      <c r="AG387" s="82"/>
      <c r="AH387" s="81"/>
      <c r="AI387" s="45"/>
      <c r="AJ387" s="46"/>
      <c r="AK387" s="46"/>
      <c r="AL387" s="46"/>
      <c r="AM387" s="46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7"/>
      <c r="DM387" s="47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7"/>
      <c r="EK387" s="47"/>
      <c r="EL387" s="47"/>
      <c r="EM387" s="47"/>
      <c r="EN387" s="47"/>
      <c r="EO387" s="47"/>
      <c r="EP387" s="47"/>
      <c r="EQ387" s="47"/>
      <c r="ER387" s="47"/>
      <c r="ES387" s="47"/>
      <c r="EX387" s="48"/>
      <c r="EY387" s="48"/>
      <c r="EZ387" s="48"/>
      <c r="FA387" s="48"/>
      <c r="FB387" s="48"/>
      <c r="FC387" s="48"/>
      <c r="FD387" s="48"/>
    </row>
    <row r="388" spans="1:160" s="19" customFormat="1" ht="15" customHeight="1" x14ac:dyDescent="0.25">
      <c r="A388" s="82"/>
      <c r="B388" s="82"/>
      <c r="C388" s="82"/>
      <c r="AF388" s="82"/>
      <c r="AG388" s="82"/>
      <c r="AH388" s="81"/>
      <c r="AI388" s="45"/>
      <c r="AJ388" s="46"/>
      <c r="AK388" s="46"/>
      <c r="AL388" s="46"/>
      <c r="AM388" s="46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7"/>
      <c r="DY388" s="47"/>
      <c r="DZ388" s="47"/>
      <c r="EA388" s="47"/>
      <c r="EB388" s="47"/>
      <c r="EC388" s="47"/>
      <c r="ED388" s="47"/>
      <c r="EE388" s="47"/>
      <c r="EF388" s="47"/>
      <c r="EG388" s="47"/>
      <c r="EH388" s="47"/>
      <c r="EI388" s="47"/>
      <c r="EJ388" s="47"/>
      <c r="EK388" s="47"/>
      <c r="EL388" s="47"/>
      <c r="EM388" s="47"/>
      <c r="EN388" s="47"/>
      <c r="EO388" s="47"/>
      <c r="EP388" s="47"/>
      <c r="EQ388" s="47"/>
      <c r="ER388" s="47"/>
      <c r="ES388" s="47"/>
      <c r="EX388" s="48"/>
      <c r="EY388" s="48"/>
      <c r="EZ388" s="48"/>
      <c r="FA388" s="48"/>
      <c r="FB388" s="48"/>
      <c r="FC388" s="48"/>
      <c r="FD388" s="48"/>
    </row>
    <row r="389" spans="1:160" s="19" customFormat="1" ht="15" customHeight="1" x14ac:dyDescent="0.25">
      <c r="A389" s="82"/>
      <c r="B389" s="82"/>
      <c r="C389" s="82"/>
      <c r="AF389" s="82"/>
      <c r="AG389" s="82"/>
      <c r="AH389" s="81"/>
      <c r="AI389" s="45"/>
      <c r="AJ389" s="46"/>
      <c r="AK389" s="46"/>
      <c r="AL389" s="46"/>
      <c r="AM389" s="46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7"/>
      <c r="DM389" s="47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7"/>
      <c r="DY389" s="47"/>
      <c r="DZ389" s="47"/>
      <c r="EA389" s="47"/>
      <c r="EB389" s="47"/>
      <c r="EC389" s="47"/>
      <c r="ED389" s="47"/>
      <c r="EE389" s="47"/>
      <c r="EF389" s="47"/>
      <c r="EG389" s="47"/>
      <c r="EH389" s="47"/>
      <c r="EI389" s="47"/>
      <c r="EJ389" s="47"/>
      <c r="EK389" s="47"/>
      <c r="EL389" s="47"/>
      <c r="EM389" s="47"/>
      <c r="EN389" s="47"/>
      <c r="EO389" s="47"/>
      <c r="EP389" s="47"/>
      <c r="EQ389" s="47"/>
      <c r="ER389" s="47"/>
      <c r="ES389" s="47"/>
      <c r="EX389" s="48"/>
      <c r="EY389" s="48"/>
      <c r="EZ389" s="48"/>
      <c r="FA389" s="48"/>
      <c r="FB389" s="48"/>
      <c r="FC389" s="48"/>
      <c r="FD389" s="48"/>
    </row>
    <row r="390" spans="1:160" s="19" customFormat="1" ht="15" customHeight="1" x14ac:dyDescent="0.25">
      <c r="A390" s="82"/>
      <c r="B390" s="82"/>
      <c r="C390" s="82"/>
      <c r="AF390" s="82"/>
      <c r="AG390" s="82"/>
      <c r="AH390" s="81"/>
      <c r="AI390" s="45"/>
      <c r="AJ390" s="46"/>
      <c r="AK390" s="46"/>
      <c r="AL390" s="46"/>
      <c r="AM390" s="46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  <c r="DL390" s="47"/>
      <c r="DM390" s="47"/>
      <c r="DN390" s="47"/>
      <c r="DO390" s="47"/>
      <c r="DP390" s="47"/>
      <c r="DQ390" s="47"/>
      <c r="DR390" s="47"/>
      <c r="DS390" s="47"/>
      <c r="DT390" s="47"/>
      <c r="DU390" s="47"/>
      <c r="DV390" s="47"/>
      <c r="DW390" s="47"/>
      <c r="DX390" s="47"/>
      <c r="DY390" s="47"/>
      <c r="DZ390" s="47"/>
      <c r="EA390" s="47"/>
      <c r="EB390" s="47"/>
      <c r="EC390" s="47"/>
      <c r="ED390" s="47"/>
      <c r="EE390" s="47"/>
      <c r="EF390" s="47"/>
      <c r="EG390" s="47"/>
      <c r="EH390" s="47"/>
      <c r="EI390" s="47"/>
      <c r="EJ390" s="47"/>
      <c r="EK390" s="47"/>
      <c r="EL390" s="47"/>
      <c r="EM390" s="47"/>
      <c r="EN390" s="47"/>
      <c r="EO390" s="47"/>
      <c r="EP390" s="47"/>
      <c r="EQ390" s="47"/>
      <c r="ER390" s="47"/>
      <c r="ES390" s="47"/>
      <c r="EX390" s="48"/>
      <c r="EY390" s="48"/>
      <c r="EZ390" s="48"/>
      <c r="FA390" s="48"/>
      <c r="FB390" s="48"/>
      <c r="FC390" s="48"/>
      <c r="FD390" s="48"/>
    </row>
    <row r="391" spans="1:160" s="19" customFormat="1" ht="15" customHeight="1" x14ac:dyDescent="0.25">
      <c r="A391" s="82"/>
      <c r="B391" s="82"/>
      <c r="C391" s="82"/>
      <c r="AF391" s="82"/>
      <c r="AG391" s="82"/>
      <c r="AH391" s="81"/>
      <c r="AI391" s="45"/>
      <c r="AJ391" s="46"/>
      <c r="AK391" s="46"/>
      <c r="AL391" s="46"/>
      <c r="AM391" s="46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  <c r="DL391" s="47"/>
      <c r="DM391" s="47"/>
      <c r="DN391" s="47"/>
      <c r="DO391" s="47"/>
      <c r="DP391" s="47"/>
      <c r="DQ391" s="47"/>
      <c r="DR391" s="47"/>
      <c r="DS391" s="47"/>
      <c r="DT391" s="47"/>
      <c r="DU391" s="47"/>
      <c r="DV391" s="47"/>
      <c r="DW391" s="47"/>
      <c r="DX391" s="47"/>
      <c r="DY391" s="47"/>
      <c r="DZ391" s="47"/>
      <c r="EA391" s="47"/>
      <c r="EB391" s="47"/>
      <c r="EC391" s="47"/>
      <c r="ED391" s="47"/>
      <c r="EE391" s="47"/>
      <c r="EF391" s="47"/>
      <c r="EG391" s="47"/>
      <c r="EH391" s="47"/>
      <c r="EI391" s="47"/>
      <c r="EJ391" s="47"/>
      <c r="EK391" s="47"/>
      <c r="EL391" s="47"/>
      <c r="EM391" s="47"/>
      <c r="EN391" s="47"/>
      <c r="EO391" s="47"/>
      <c r="EP391" s="47"/>
      <c r="EQ391" s="47"/>
      <c r="ER391" s="47"/>
      <c r="ES391" s="47"/>
      <c r="EX391" s="48"/>
      <c r="EY391" s="48"/>
      <c r="EZ391" s="48"/>
      <c r="FA391" s="48"/>
      <c r="FB391" s="48"/>
      <c r="FC391" s="48"/>
      <c r="FD391" s="48"/>
    </row>
    <row r="392" spans="1:160" s="19" customFormat="1" ht="15" customHeight="1" x14ac:dyDescent="0.25">
      <c r="A392" s="82"/>
      <c r="B392" s="82"/>
      <c r="C392" s="82"/>
      <c r="AF392" s="82"/>
      <c r="AG392" s="82"/>
      <c r="AH392" s="81"/>
      <c r="AI392" s="45"/>
      <c r="AJ392" s="46"/>
      <c r="AK392" s="46"/>
      <c r="AL392" s="46"/>
      <c r="AM392" s="46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  <c r="DL392" s="47"/>
      <c r="DM392" s="47"/>
      <c r="DN392" s="47"/>
      <c r="DO392" s="47"/>
      <c r="DP392" s="47"/>
      <c r="DQ392" s="47"/>
      <c r="DR392" s="47"/>
      <c r="DS392" s="47"/>
      <c r="DT392" s="47"/>
      <c r="DU392" s="47"/>
      <c r="DV392" s="47"/>
      <c r="DW392" s="47"/>
      <c r="DX392" s="47"/>
      <c r="DY392" s="47"/>
      <c r="DZ392" s="47"/>
      <c r="EA392" s="47"/>
      <c r="EB392" s="47"/>
      <c r="EC392" s="47"/>
      <c r="ED392" s="47"/>
      <c r="EE392" s="47"/>
      <c r="EF392" s="47"/>
      <c r="EG392" s="47"/>
      <c r="EH392" s="47"/>
      <c r="EI392" s="47"/>
      <c r="EJ392" s="47"/>
      <c r="EK392" s="47"/>
      <c r="EL392" s="47"/>
      <c r="EM392" s="47"/>
      <c r="EN392" s="47"/>
      <c r="EO392" s="47"/>
      <c r="EP392" s="47"/>
      <c r="EQ392" s="47"/>
      <c r="ER392" s="47"/>
      <c r="ES392" s="47"/>
      <c r="EX392" s="48"/>
      <c r="EY392" s="48"/>
      <c r="EZ392" s="48"/>
      <c r="FA392" s="48"/>
      <c r="FB392" s="48"/>
      <c r="FC392" s="48"/>
      <c r="FD392" s="48"/>
    </row>
    <row r="393" spans="1:160" s="19" customFormat="1" ht="15" customHeight="1" x14ac:dyDescent="0.25">
      <c r="A393" s="82"/>
      <c r="B393" s="82"/>
      <c r="C393" s="82"/>
      <c r="AF393" s="82"/>
      <c r="AG393" s="82"/>
      <c r="AH393" s="81"/>
      <c r="AI393" s="45"/>
      <c r="AJ393" s="46"/>
      <c r="AK393" s="46"/>
      <c r="AL393" s="46"/>
      <c r="AM393" s="46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7"/>
      <c r="DM393" s="47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7"/>
      <c r="DY393" s="47"/>
      <c r="DZ393" s="47"/>
      <c r="EA393" s="47"/>
      <c r="EB393" s="47"/>
      <c r="EC393" s="47"/>
      <c r="ED393" s="47"/>
      <c r="EE393" s="47"/>
      <c r="EF393" s="47"/>
      <c r="EG393" s="47"/>
      <c r="EH393" s="47"/>
      <c r="EI393" s="47"/>
      <c r="EJ393" s="47"/>
      <c r="EK393" s="47"/>
      <c r="EL393" s="47"/>
      <c r="EM393" s="47"/>
      <c r="EN393" s="47"/>
      <c r="EO393" s="47"/>
      <c r="EP393" s="47"/>
      <c r="EQ393" s="47"/>
      <c r="ER393" s="47"/>
      <c r="ES393" s="47"/>
      <c r="EX393" s="48"/>
      <c r="EY393" s="48"/>
      <c r="EZ393" s="48"/>
      <c r="FA393" s="48"/>
      <c r="FB393" s="48"/>
      <c r="FC393" s="48"/>
      <c r="FD393" s="48"/>
    </row>
    <row r="394" spans="1:160" s="19" customFormat="1" ht="15" customHeight="1" x14ac:dyDescent="0.25">
      <c r="A394" s="82"/>
      <c r="B394" s="82"/>
      <c r="C394" s="82"/>
      <c r="AF394" s="82"/>
      <c r="AG394" s="82"/>
      <c r="AH394" s="81"/>
      <c r="AI394" s="45"/>
      <c r="AJ394" s="46"/>
      <c r="AK394" s="46"/>
      <c r="AL394" s="46"/>
      <c r="AM394" s="46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  <c r="DL394" s="47"/>
      <c r="DM394" s="47"/>
      <c r="DN394" s="47"/>
      <c r="DO394" s="47"/>
      <c r="DP394" s="47"/>
      <c r="DQ394" s="47"/>
      <c r="DR394" s="47"/>
      <c r="DS394" s="47"/>
      <c r="DT394" s="47"/>
      <c r="DU394" s="47"/>
      <c r="DV394" s="47"/>
      <c r="DW394" s="47"/>
      <c r="DX394" s="47"/>
      <c r="DY394" s="47"/>
      <c r="DZ394" s="47"/>
      <c r="EA394" s="47"/>
      <c r="EB394" s="47"/>
      <c r="EC394" s="47"/>
      <c r="ED394" s="47"/>
      <c r="EE394" s="47"/>
      <c r="EF394" s="47"/>
      <c r="EG394" s="47"/>
      <c r="EH394" s="47"/>
      <c r="EI394" s="47"/>
      <c r="EJ394" s="47"/>
      <c r="EK394" s="47"/>
      <c r="EL394" s="47"/>
      <c r="EM394" s="47"/>
      <c r="EN394" s="47"/>
      <c r="EO394" s="47"/>
      <c r="EP394" s="47"/>
      <c r="EQ394" s="47"/>
      <c r="ER394" s="47"/>
      <c r="ES394" s="47"/>
      <c r="EX394" s="48"/>
      <c r="EY394" s="48"/>
      <c r="EZ394" s="48"/>
      <c r="FA394" s="48"/>
      <c r="FB394" s="48"/>
      <c r="FC394" s="48"/>
      <c r="FD394" s="48"/>
    </row>
    <row r="395" spans="1:160" s="19" customFormat="1" ht="15" customHeight="1" x14ac:dyDescent="0.25">
      <c r="A395" s="82"/>
      <c r="B395" s="82"/>
      <c r="C395" s="82"/>
      <c r="AF395" s="82"/>
      <c r="AG395" s="82"/>
      <c r="AH395" s="81"/>
      <c r="AI395" s="45"/>
      <c r="AJ395" s="46"/>
      <c r="AK395" s="46"/>
      <c r="AL395" s="46"/>
      <c r="AM395" s="46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  <c r="DL395" s="47"/>
      <c r="DM395" s="47"/>
      <c r="DN395" s="47"/>
      <c r="DO395" s="47"/>
      <c r="DP395" s="47"/>
      <c r="DQ395" s="47"/>
      <c r="DR395" s="47"/>
      <c r="DS395" s="47"/>
      <c r="DT395" s="47"/>
      <c r="DU395" s="47"/>
      <c r="DV395" s="47"/>
      <c r="DW395" s="47"/>
      <c r="DX395" s="47"/>
      <c r="DY395" s="47"/>
      <c r="DZ395" s="47"/>
      <c r="EA395" s="47"/>
      <c r="EB395" s="47"/>
      <c r="EC395" s="47"/>
      <c r="ED395" s="47"/>
      <c r="EE395" s="47"/>
      <c r="EF395" s="47"/>
      <c r="EG395" s="47"/>
      <c r="EH395" s="47"/>
      <c r="EI395" s="47"/>
      <c r="EJ395" s="47"/>
      <c r="EK395" s="47"/>
      <c r="EL395" s="47"/>
      <c r="EM395" s="47"/>
      <c r="EN395" s="47"/>
      <c r="EO395" s="47"/>
      <c r="EP395" s="47"/>
      <c r="EQ395" s="47"/>
      <c r="ER395" s="47"/>
      <c r="ES395" s="47"/>
      <c r="EX395" s="48"/>
      <c r="EY395" s="48"/>
      <c r="EZ395" s="48"/>
      <c r="FA395" s="48"/>
      <c r="FB395" s="48"/>
      <c r="FC395" s="48"/>
      <c r="FD395" s="48"/>
    </row>
    <row r="396" spans="1:160" s="19" customFormat="1" ht="15" customHeight="1" x14ac:dyDescent="0.25">
      <c r="A396" s="82"/>
      <c r="B396" s="82"/>
      <c r="C396" s="82"/>
      <c r="AF396" s="82"/>
      <c r="AG396" s="82"/>
      <c r="AH396" s="81"/>
      <c r="AI396" s="45"/>
      <c r="AJ396" s="46"/>
      <c r="AK396" s="46"/>
      <c r="AL396" s="46"/>
      <c r="AM396" s="46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  <c r="DL396" s="47"/>
      <c r="DM396" s="47"/>
      <c r="DN396" s="47"/>
      <c r="DO396" s="47"/>
      <c r="DP396" s="47"/>
      <c r="DQ396" s="47"/>
      <c r="DR396" s="47"/>
      <c r="DS396" s="47"/>
      <c r="DT396" s="47"/>
      <c r="DU396" s="47"/>
      <c r="DV396" s="47"/>
      <c r="DW396" s="47"/>
      <c r="DX396" s="47"/>
      <c r="DY396" s="47"/>
      <c r="DZ396" s="47"/>
      <c r="EA396" s="47"/>
      <c r="EB396" s="47"/>
      <c r="EC396" s="47"/>
      <c r="ED396" s="47"/>
      <c r="EE396" s="47"/>
      <c r="EF396" s="47"/>
      <c r="EG396" s="47"/>
      <c r="EH396" s="47"/>
      <c r="EI396" s="47"/>
      <c r="EJ396" s="47"/>
      <c r="EK396" s="47"/>
      <c r="EL396" s="47"/>
      <c r="EM396" s="47"/>
      <c r="EN396" s="47"/>
      <c r="EO396" s="47"/>
      <c r="EP396" s="47"/>
      <c r="EQ396" s="47"/>
      <c r="ER396" s="47"/>
      <c r="ES396" s="47"/>
      <c r="EX396" s="48"/>
      <c r="EY396" s="48"/>
      <c r="EZ396" s="48"/>
      <c r="FA396" s="48"/>
      <c r="FB396" s="48"/>
      <c r="FC396" s="48"/>
      <c r="FD396" s="48"/>
    </row>
    <row r="397" spans="1:160" s="19" customFormat="1" ht="15" customHeight="1" x14ac:dyDescent="0.25">
      <c r="A397" s="82"/>
      <c r="B397" s="82"/>
      <c r="C397" s="82"/>
      <c r="AF397" s="82"/>
      <c r="AG397" s="82"/>
      <c r="AH397" s="81"/>
      <c r="AI397" s="45"/>
      <c r="AJ397" s="46"/>
      <c r="AK397" s="46"/>
      <c r="AL397" s="46"/>
      <c r="AM397" s="46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  <c r="DL397" s="47"/>
      <c r="DM397" s="47"/>
      <c r="DN397" s="47"/>
      <c r="DO397" s="47"/>
      <c r="DP397" s="47"/>
      <c r="DQ397" s="47"/>
      <c r="DR397" s="47"/>
      <c r="DS397" s="47"/>
      <c r="DT397" s="47"/>
      <c r="DU397" s="47"/>
      <c r="DV397" s="47"/>
      <c r="DW397" s="47"/>
      <c r="DX397" s="47"/>
      <c r="DY397" s="47"/>
      <c r="DZ397" s="47"/>
      <c r="EA397" s="47"/>
      <c r="EB397" s="47"/>
      <c r="EC397" s="47"/>
      <c r="ED397" s="47"/>
      <c r="EE397" s="47"/>
      <c r="EF397" s="47"/>
      <c r="EG397" s="47"/>
      <c r="EH397" s="47"/>
      <c r="EI397" s="47"/>
      <c r="EJ397" s="47"/>
      <c r="EK397" s="47"/>
      <c r="EL397" s="47"/>
      <c r="EM397" s="47"/>
      <c r="EN397" s="47"/>
      <c r="EO397" s="47"/>
      <c r="EP397" s="47"/>
      <c r="EQ397" s="47"/>
      <c r="ER397" s="47"/>
      <c r="ES397" s="47"/>
      <c r="EX397" s="48"/>
      <c r="EY397" s="48"/>
      <c r="EZ397" s="48"/>
      <c r="FA397" s="48"/>
      <c r="FB397" s="48"/>
      <c r="FC397" s="48"/>
      <c r="FD397" s="48"/>
    </row>
    <row r="398" spans="1:160" s="19" customFormat="1" ht="15" customHeight="1" x14ac:dyDescent="0.25">
      <c r="A398" s="82"/>
      <c r="B398" s="82"/>
      <c r="C398" s="82"/>
      <c r="AF398" s="82"/>
      <c r="AG398" s="82"/>
      <c r="AH398" s="81"/>
      <c r="AI398" s="45"/>
      <c r="AJ398" s="46"/>
      <c r="AK398" s="46"/>
      <c r="AL398" s="46"/>
      <c r="AM398" s="46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  <c r="DL398" s="47"/>
      <c r="DM398" s="47"/>
      <c r="DN398" s="47"/>
      <c r="DO398" s="47"/>
      <c r="DP398" s="47"/>
      <c r="DQ398" s="47"/>
      <c r="DR398" s="47"/>
      <c r="DS398" s="47"/>
      <c r="DT398" s="47"/>
      <c r="DU398" s="47"/>
      <c r="DV398" s="47"/>
      <c r="DW398" s="47"/>
      <c r="DX398" s="47"/>
      <c r="DY398" s="47"/>
      <c r="DZ398" s="47"/>
      <c r="EA398" s="47"/>
      <c r="EB398" s="47"/>
      <c r="EC398" s="47"/>
      <c r="ED398" s="47"/>
      <c r="EE398" s="47"/>
      <c r="EF398" s="47"/>
      <c r="EG398" s="47"/>
      <c r="EH398" s="47"/>
      <c r="EI398" s="47"/>
      <c r="EJ398" s="47"/>
      <c r="EK398" s="47"/>
      <c r="EL398" s="47"/>
      <c r="EM398" s="47"/>
      <c r="EN398" s="47"/>
      <c r="EO398" s="47"/>
      <c r="EP398" s="47"/>
      <c r="EQ398" s="47"/>
      <c r="ER398" s="47"/>
      <c r="ES398" s="47"/>
      <c r="EX398" s="48"/>
      <c r="EY398" s="48"/>
      <c r="EZ398" s="48"/>
      <c r="FA398" s="48"/>
      <c r="FB398" s="48"/>
      <c r="FC398" s="48"/>
      <c r="FD398" s="48"/>
    </row>
    <row r="399" spans="1:160" s="19" customFormat="1" ht="15" customHeight="1" x14ac:dyDescent="0.25">
      <c r="A399" s="82"/>
      <c r="B399" s="82"/>
      <c r="C399" s="82"/>
      <c r="AF399" s="82"/>
      <c r="AG399" s="82"/>
      <c r="AH399" s="81"/>
      <c r="AI399" s="45"/>
      <c r="AJ399" s="46"/>
      <c r="AK399" s="46"/>
      <c r="AL399" s="46"/>
      <c r="AM399" s="46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7"/>
      <c r="EK399" s="47"/>
      <c r="EL399" s="47"/>
      <c r="EM399" s="47"/>
      <c r="EN399" s="47"/>
      <c r="EO399" s="47"/>
      <c r="EP399" s="47"/>
      <c r="EQ399" s="47"/>
      <c r="ER399" s="47"/>
      <c r="ES399" s="47"/>
      <c r="EX399" s="48"/>
      <c r="EY399" s="48"/>
      <c r="EZ399" s="48"/>
      <c r="FA399" s="48"/>
      <c r="FB399" s="48"/>
      <c r="FC399" s="48"/>
      <c r="FD399" s="48"/>
    </row>
    <row r="400" spans="1:160" s="19" customFormat="1" ht="15" customHeight="1" x14ac:dyDescent="0.25">
      <c r="A400" s="82"/>
      <c r="B400" s="82"/>
      <c r="C400" s="82"/>
      <c r="AF400" s="82"/>
      <c r="AG400" s="82"/>
      <c r="AH400" s="81"/>
      <c r="AI400" s="45"/>
      <c r="AJ400" s="46"/>
      <c r="AK400" s="46"/>
      <c r="AL400" s="46"/>
      <c r="AM400" s="46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  <c r="DL400" s="47"/>
      <c r="DM400" s="47"/>
      <c r="DN400" s="47"/>
      <c r="DO400" s="47"/>
      <c r="DP400" s="47"/>
      <c r="DQ400" s="47"/>
      <c r="DR400" s="47"/>
      <c r="DS400" s="47"/>
      <c r="DT400" s="47"/>
      <c r="DU400" s="47"/>
      <c r="DV400" s="47"/>
      <c r="DW400" s="47"/>
      <c r="DX400" s="47"/>
      <c r="DY400" s="47"/>
      <c r="DZ400" s="47"/>
      <c r="EA400" s="47"/>
      <c r="EB400" s="47"/>
      <c r="EC400" s="47"/>
      <c r="ED400" s="47"/>
      <c r="EE400" s="47"/>
      <c r="EF400" s="47"/>
      <c r="EG400" s="47"/>
      <c r="EH400" s="47"/>
      <c r="EI400" s="47"/>
      <c r="EJ400" s="47"/>
      <c r="EK400" s="47"/>
      <c r="EL400" s="47"/>
      <c r="EM400" s="47"/>
      <c r="EN400" s="47"/>
      <c r="EO400" s="47"/>
      <c r="EP400" s="47"/>
      <c r="EQ400" s="47"/>
      <c r="ER400" s="47"/>
      <c r="ES400" s="47"/>
      <c r="EX400" s="48"/>
      <c r="EY400" s="48"/>
      <c r="EZ400" s="48"/>
      <c r="FA400" s="48"/>
      <c r="FB400" s="48"/>
      <c r="FC400" s="48"/>
      <c r="FD400" s="48"/>
    </row>
    <row r="401" spans="1:160" s="19" customFormat="1" ht="15" customHeight="1" x14ac:dyDescent="0.25">
      <c r="A401" s="82"/>
      <c r="B401" s="82"/>
      <c r="C401" s="82"/>
      <c r="AF401" s="82"/>
      <c r="AG401" s="82"/>
      <c r="AH401" s="81"/>
      <c r="AI401" s="45"/>
      <c r="AJ401" s="46"/>
      <c r="AK401" s="46"/>
      <c r="AL401" s="46"/>
      <c r="AM401" s="46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7"/>
      <c r="EK401" s="47"/>
      <c r="EL401" s="47"/>
      <c r="EM401" s="47"/>
      <c r="EN401" s="47"/>
      <c r="EO401" s="47"/>
      <c r="EP401" s="47"/>
      <c r="EQ401" s="47"/>
      <c r="ER401" s="47"/>
      <c r="ES401" s="47"/>
      <c r="EX401" s="48"/>
      <c r="EY401" s="48"/>
      <c r="EZ401" s="48"/>
      <c r="FA401" s="48"/>
      <c r="FB401" s="48"/>
      <c r="FC401" s="48"/>
      <c r="FD401" s="48"/>
    </row>
    <row r="402" spans="1:160" s="19" customFormat="1" ht="15" customHeight="1" x14ac:dyDescent="0.25">
      <c r="A402" s="82"/>
      <c r="B402" s="82"/>
      <c r="C402" s="82"/>
      <c r="AF402" s="82"/>
      <c r="AG402" s="82"/>
      <c r="AH402" s="81"/>
      <c r="AI402" s="45"/>
      <c r="AJ402" s="46"/>
      <c r="AK402" s="46"/>
      <c r="AL402" s="46"/>
      <c r="AM402" s="46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7"/>
      <c r="DM402" s="47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7"/>
      <c r="DY402" s="47"/>
      <c r="DZ402" s="47"/>
      <c r="EA402" s="47"/>
      <c r="EB402" s="47"/>
      <c r="EC402" s="47"/>
      <c r="ED402" s="47"/>
      <c r="EE402" s="47"/>
      <c r="EF402" s="47"/>
      <c r="EG402" s="47"/>
      <c r="EH402" s="47"/>
      <c r="EI402" s="47"/>
      <c r="EJ402" s="47"/>
      <c r="EK402" s="47"/>
      <c r="EL402" s="47"/>
      <c r="EM402" s="47"/>
      <c r="EN402" s="47"/>
      <c r="EO402" s="47"/>
      <c r="EP402" s="47"/>
      <c r="EQ402" s="47"/>
      <c r="ER402" s="47"/>
      <c r="ES402" s="47"/>
      <c r="EX402" s="48"/>
      <c r="EY402" s="48"/>
      <c r="EZ402" s="48"/>
      <c r="FA402" s="48"/>
      <c r="FB402" s="48"/>
      <c r="FC402" s="48"/>
      <c r="FD402" s="48"/>
    </row>
    <row r="403" spans="1:160" s="19" customFormat="1" ht="15" customHeight="1" x14ac:dyDescent="0.25">
      <c r="A403" s="82"/>
      <c r="B403" s="82"/>
      <c r="C403" s="82"/>
      <c r="AF403" s="82"/>
      <c r="AG403" s="82"/>
      <c r="AH403" s="81"/>
      <c r="AI403" s="45"/>
      <c r="AJ403" s="46"/>
      <c r="AK403" s="46"/>
      <c r="AL403" s="46"/>
      <c r="AM403" s="46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  <c r="DL403" s="47"/>
      <c r="DM403" s="47"/>
      <c r="DN403" s="47"/>
      <c r="DO403" s="47"/>
      <c r="DP403" s="47"/>
      <c r="DQ403" s="47"/>
      <c r="DR403" s="47"/>
      <c r="DS403" s="47"/>
      <c r="DT403" s="47"/>
      <c r="DU403" s="47"/>
      <c r="DV403" s="47"/>
      <c r="DW403" s="47"/>
      <c r="DX403" s="47"/>
      <c r="DY403" s="47"/>
      <c r="DZ403" s="47"/>
      <c r="EA403" s="47"/>
      <c r="EB403" s="47"/>
      <c r="EC403" s="47"/>
      <c r="ED403" s="47"/>
      <c r="EE403" s="47"/>
      <c r="EF403" s="47"/>
      <c r="EG403" s="47"/>
      <c r="EH403" s="47"/>
      <c r="EI403" s="47"/>
      <c r="EJ403" s="47"/>
      <c r="EK403" s="47"/>
      <c r="EL403" s="47"/>
      <c r="EM403" s="47"/>
      <c r="EN403" s="47"/>
      <c r="EO403" s="47"/>
      <c r="EP403" s="47"/>
      <c r="EQ403" s="47"/>
      <c r="ER403" s="47"/>
      <c r="ES403" s="47"/>
      <c r="EX403" s="48"/>
      <c r="EY403" s="48"/>
      <c r="EZ403" s="48"/>
      <c r="FA403" s="48"/>
      <c r="FB403" s="48"/>
      <c r="FC403" s="48"/>
      <c r="FD403" s="48"/>
    </row>
    <row r="404" spans="1:160" s="19" customFormat="1" ht="15" customHeight="1" x14ac:dyDescent="0.25">
      <c r="A404" s="82"/>
      <c r="B404" s="82"/>
      <c r="C404" s="82"/>
      <c r="AF404" s="82"/>
      <c r="AG404" s="82"/>
      <c r="AH404" s="81"/>
      <c r="AI404" s="45"/>
      <c r="AJ404" s="46"/>
      <c r="AK404" s="46"/>
      <c r="AL404" s="46"/>
      <c r="AM404" s="46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7"/>
      <c r="DM404" s="47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7"/>
      <c r="DY404" s="47"/>
      <c r="DZ404" s="47"/>
      <c r="EA404" s="47"/>
      <c r="EB404" s="47"/>
      <c r="EC404" s="47"/>
      <c r="ED404" s="47"/>
      <c r="EE404" s="47"/>
      <c r="EF404" s="47"/>
      <c r="EG404" s="47"/>
      <c r="EH404" s="47"/>
      <c r="EI404" s="47"/>
      <c r="EJ404" s="47"/>
      <c r="EK404" s="47"/>
      <c r="EL404" s="47"/>
      <c r="EM404" s="47"/>
      <c r="EN404" s="47"/>
      <c r="EO404" s="47"/>
      <c r="EP404" s="47"/>
      <c r="EQ404" s="47"/>
      <c r="ER404" s="47"/>
      <c r="ES404" s="47"/>
      <c r="EX404" s="48"/>
      <c r="EY404" s="48"/>
      <c r="EZ404" s="48"/>
      <c r="FA404" s="48"/>
      <c r="FB404" s="48"/>
      <c r="FC404" s="48"/>
      <c r="FD404" s="48"/>
    </row>
    <row r="405" spans="1:160" s="19" customFormat="1" ht="15" customHeight="1" x14ac:dyDescent="0.25">
      <c r="A405" s="82"/>
      <c r="B405" s="82"/>
      <c r="C405" s="82"/>
      <c r="AF405" s="82"/>
      <c r="AG405" s="82"/>
      <c r="AH405" s="81"/>
      <c r="AI405" s="45"/>
      <c r="AJ405" s="46"/>
      <c r="AK405" s="46"/>
      <c r="AL405" s="46"/>
      <c r="AM405" s="46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7"/>
      <c r="DM405" s="47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7"/>
      <c r="DY405" s="47"/>
      <c r="DZ405" s="47"/>
      <c r="EA405" s="47"/>
      <c r="EB405" s="47"/>
      <c r="EC405" s="47"/>
      <c r="ED405" s="47"/>
      <c r="EE405" s="47"/>
      <c r="EF405" s="47"/>
      <c r="EG405" s="47"/>
      <c r="EH405" s="47"/>
      <c r="EI405" s="47"/>
      <c r="EJ405" s="47"/>
      <c r="EK405" s="47"/>
      <c r="EL405" s="47"/>
      <c r="EM405" s="47"/>
      <c r="EN405" s="47"/>
      <c r="EO405" s="47"/>
      <c r="EP405" s="47"/>
      <c r="EQ405" s="47"/>
      <c r="ER405" s="47"/>
      <c r="ES405" s="47"/>
      <c r="EX405" s="48"/>
      <c r="EY405" s="48"/>
      <c r="EZ405" s="48"/>
      <c r="FA405" s="48"/>
      <c r="FB405" s="48"/>
      <c r="FC405" s="48"/>
      <c r="FD405" s="48"/>
    </row>
    <row r="406" spans="1:160" s="19" customFormat="1" ht="15" customHeight="1" x14ac:dyDescent="0.25">
      <c r="A406" s="82"/>
      <c r="B406" s="82"/>
      <c r="C406" s="82"/>
      <c r="AF406" s="82"/>
      <c r="AG406" s="82"/>
      <c r="AH406" s="81"/>
      <c r="AI406" s="45"/>
      <c r="AJ406" s="46"/>
      <c r="AK406" s="46"/>
      <c r="AL406" s="46"/>
      <c r="AM406" s="46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7"/>
      <c r="DM406" s="47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7"/>
      <c r="DY406" s="47"/>
      <c r="DZ406" s="47"/>
      <c r="EA406" s="47"/>
      <c r="EB406" s="47"/>
      <c r="EC406" s="47"/>
      <c r="ED406" s="47"/>
      <c r="EE406" s="47"/>
      <c r="EF406" s="47"/>
      <c r="EG406" s="47"/>
      <c r="EH406" s="47"/>
      <c r="EI406" s="47"/>
      <c r="EJ406" s="47"/>
      <c r="EK406" s="47"/>
      <c r="EL406" s="47"/>
      <c r="EM406" s="47"/>
      <c r="EN406" s="47"/>
      <c r="EO406" s="47"/>
      <c r="EP406" s="47"/>
      <c r="EQ406" s="47"/>
      <c r="ER406" s="47"/>
      <c r="ES406" s="47"/>
      <c r="EX406" s="48"/>
      <c r="EY406" s="48"/>
      <c r="EZ406" s="48"/>
      <c r="FA406" s="48"/>
      <c r="FB406" s="48"/>
      <c r="FC406" s="48"/>
      <c r="FD406" s="48"/>
    </row>
    <row r="407" spans="1:160" s="19" customFormat="1" ht="15" customHeight="1" x14ac:dyDescent="0.25">
      <c r="A407" s="82"/>
      <c r="B407" s="82"/>
      <c r="C407" s="82"/>
      <c r="AF407" s="82"/>
      <c r="AG407" s="82"/>
      <c r="AH407" s="81"/>
      <c r="AI407" s="45"/>
      <c r="AJ407" s="46"/>
      <c r="AK407" s="46"/>
      <c r="AL407" s="46"/>
      <c r="AM407" s="46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7"/>
      <c r="DM407" s="47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7"/>
      <c r="DY407" s="47"/>
      <c r="DZ407" s="47"/>
      <c r="EA407" s="47"/>
      <c r="EB407" s="47"/>
      <c r="EC407" s="47"/>
      <c r="ED407" s="47"/>
      <c r="EE407" s="47"/>
      <c r="EF407" s="47"/>
      <c r="EG407" s="47"/>
      <c r="EH407" s="47"/>
      <c r="EI407" s="47"/>
      <c r="EJ407" s="47"/>
      <c r="EK407" s="47"/>
      <c r="EL407" s="47"/>
      <c r="EM407" s="47"/>
      <c r="EN407" s="47"/>
      <c r="EO407" s="47"/>
      <c r="EP407" s="47"/>
      <c r="EQ407" s="47"/>
      <c r="ER407" s="47"/>
      <c r="ES407" s="47"/>
      <c r="EX407" s="48"/>
      <c r="EY407" s="48"/>
      <c r="EZ407" s="48"/>
      <c r="FA407" s="48"/>
      <c r="FB407" s="48"/>
      <c r="FC407" s="48"/>
      <c r="FD407" s="48"/>
    </row>
    <row r="408" spans="1:160" s="19" customFormat="1" ht="15" customHeight="1" x14ac:dyDescent="0.25">
      <c r="A408" s="82"/>
      <c r="B408" s="82"/>
      <c r="C408" s="82"/>
      <c r="AF408" s="82"/>
      <c r="AG408" s="82"/>
      <c r="AH408" s="81"/>
      <c r="AI408" s="45"/>
      <c r="AJ408" s="46"/>
      <c r="AK408" s="46"/>
      <c r="AL408" s="46"/>
      <c r="AM408" s="46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  <c r="DL408" s="47"/>
      <c r="DM408" s="47"/>
      <c r="DN408" s="47"/>
      <c r="DO408" s="47"/>
      <c r="DP408" s="47"/>
      <c r="DQ408" s="47"/>
      <c r="DR408" s="47"/>
      <c r="DS408" s="47"/>
      <c r="DT408" s="47"/>
      <c r="DU408" s="47"/>
      <c r="DV408" s="47"/>
      <c r="DW408" s="47"/>
      <c r="DX408" s="47"/>
      <c r="DY408" s="47"/>
      <c r="DZ408" s="47"/>
      <c r="EA408" s="47"/>
      <c r="EB408" s="47"/>
      <c r="EC408" s="47"/>
      <c r="ED408" s="47"/>
      <c r="EE408" s="47"/>
      <c r="EF408" s="47"/>
      <c r="EG408" s="47"/>
      <c r="EH408" s="47"/>
      <c r="EI408" s="47"/>
      <c r="EJ408" s="47"/>
      <c r="EK408" s="47"/>
      <c r="EL408" s="47"/>
      <c r="EM408" s="47"/>
      <c r="EN408" s="47"/>
      <c r="EO408" s="47"/>
      <c r="EP408" s="47"/>
      <c r="EQ408" s="47"/>
      <c r="ER408" s="47"/>
      <c r="ES408" s="47"/>
      <c r="EX408" s="48"/>
      <c r="EY408" s="48"/>
      <c r="EZ408" s="48"/>
      <c r="FA408" s="48"/>
      <c r="FB408" s="48"/>
      <c r="FC408" s="48"/>
      <c r="FD408" s="48"/>
    </row>
    <row r="409" spans="1:160" s="19" customFormat="1" ht="15" customHeight="1" x14ac:dyDescent="0.25">
      <c r="A409" s="82"/>
      <c r="B409" s="82"/>
      <c r="C409" s="82"/>
      <c r="AF409" s="82"/>
      <c r="AG409" s="82"/>
      <c r="AH409" s="81"/>
      <c r="AI409" s="45"/>
      <c r="AJ409" s="46"/>
      <c r="AK409" s="46"/>
      <c r="AL409" s="46"/>
      <c r="AM409" s="46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7"/>
      <c r="DM409" s="47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7"/>
      <c r="DY409" s="47"/>
      <c r="DZ409" s="47"/>
      <c r="EA409" s="47"/>
      <c r="EB409" s="47"/>
      <c r="EC409" s="47"/>
      <c r="ED409" s="47"/>
      <c r="EE409" s="47"/>
      <c r="EF409" s="47"/>
      <c r="EG409" s="47"/>
      <c r="EH409" s="47"/>
      <c r="EI409" s="47"/>
      <c r="EJ409" s="47"/>
      <c r="EK409" s="47"/>
      <c r="EL409" s="47"/>
      <c r="EM409" s="47"/>
      <c r="EN409" s="47"/>
      <c r="EO409" s="47"/>
      <c r="EP409" s="47"/>
      <c r="EQ409" s="47"/>
      <c r="ER409" s="47"/>
      <c r="ES409" s="47"/>
      <c r="EX409" s="48"/>
      <c r="EY409" s="48"/>
      <c r="EZ409" s="48"/>
      <c r="FA409" s="48"/>
      <c r="FB409" s="48"/>
      <c r="FC409" s="48"/>
      <c r="FD409" s="48"/>
    </row>
    <row r="410" spans="1:160" s="19" customFormat="1" ht="15" customHeight="1" x14ac:dyDescent="0.25">
      <c r="A410" s="82"/>
      <c r="B410" s="82"/>
      <c r="C410" s="82"/>
      <c r="AF410" s="82"/>
      <c r="AG410" s="82"/>
      <c r="AH410" s="81"/>
      <c r="AI410" s="45"/>
      <c r="AJ410" s="46"/>
      <c r="AK410" s="46"/>
      <c r="AL410" s="46"/>
      <c r="AM410" s="46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7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7"/>
      <c r="DZ410" s="47"/>
      <c r="EA410" s="47"/>
      <c r="EB410" s="47"/>
      <c r="EC410" s="47"/>
      <c r="ED410" s="47"/>
      <c r="EE410" s="47"/>
      <c r="EF410" s="47"/>
      <c r="EG410" s="47"/>
      <c r="EH410" s="47"/>
      <c r="EI410" s="47"/>
      <c r="EJ410" s="47"/>
      <c r="EK410" s="47"/>
      <c r="EL410" s="47"/>
      <c r="EM410" s="47"/>
      <c r="EN410" s="47"/>
      <c r="EO410" s="47"/>
      <c r="EP410" s="47"/>
      <c r="EQ410" s="47"/>
      <c r="ER410" s="47"/>
      <c r="ES410" s="47"/>
      <c r="EX410" s="48"/>
      <c r="EY410" s="48"/>
      <c r="EZ410" s="48"/>
      <c r="FA410" s="48"/>
      <c r="FB410" s="48"/>
      <c r="FC410" s="48"/>
      <c r="FD410" s="48"/>
    </row>
    <row r="411" spans="1:160" s="19" customFormat="1" ht="15" customHeight="1" x14ac:dyDescent="0.25">
      <c r="A411" s="82"/>
      <c r="B411" s="82"/>
      <c r="C411" s="82"/>
      <c r="AF411" s="82"/>
      <c r="AG411" s="82"/>
      <c r="AH411" s="81"/>
      <c r="AI411" s="45"/>
      <c r="AJ411" s="46"/>
      <c r="AK411" s="46"/>
      <c r="AL411" s="46"/>
      <c r="AM411" s="46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  <c r="DL411" s="47"/>
      <c r="DM411" s="47"/>
      <c r="DN411" s="47"/>
      <c r="DO411" s="47"/>
      <c r="DP411" s="47"/>
      <c r="DQ411" s="47"/>
      <c r="DR411" s="47"/>
      <c r="DS411" s="47"/>
      <c r="DT411" s="47"/>
      <c r="DU411" s="47"/>
      <c r="DV411" s="47"/>
      <c r="DW411" s="47"/>
      <c r="DX411" s="47"/>
      <c r="DY411" s="47"/>
      <c r="DZ411" s="47"/>
      <c r="EA411" s="47"/>
      <c r="EB411" s="47"/>
      <c r="EC411" s="47"/>
      <c r="ED411" s="47"/>
      <c r="EE411" s="47"/>
      <c r="EF411" s="47"/>
      <c r="EG411" s="47"/>
      <c r="EH411" s="47"/>
      <c r="EI411" s="47"/>
      <c r="EJ411" s="47"/>
      <c r="EK411" s="47"/>
      <c r="EL411" s="47"/>
      <c r="EM411" s="47"/>
      <c r="EN411" s="47"/>
      <c r="EO411" s="47"/>
      <c r="EP411" s="47"/>
      <c r="EQ411" s="47"/>
      <c r="ER411" s="47"/>
      <c r="ES411" s="47"/>
      <c r="EX411" s="48"/>
      <c r="EY411" s="48"/>
      <c r="EZ411" s="48"/>
      <c r="FA411" s="48"/>
      <c r="FB411" s="48"/>
      <c r="FC411" s="48"/>
      <c r="FD411" s="48"/>
    </row>
    <row r="412" spans="1:160" s="19" customFormat="1" ht="15" customHeight="1" x14ac:dyDescent="0.25">
      <c r="A412" s="82"/>
      <c r="B412" s="82"/>
      <c r="C412" s="82"/>
      <c r="AF412" s="82"/>
      <c r="AG412" s="82"/>
      <c r="AH412" s="81"/>
      <c r="AI412" s="45"/>
      <c r="AJ412" s="46"/>
      <c r="AK412" s="46"/>
      <c r="AL412" s="46"/>
      <c r="AM412" s="46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7"/>
      <c r="DM412" s="47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  <c r="EB412" s="47"/>
      <c r="EC412" s="47"/>
      <c r="ED412" s="47"/>
      <c r="EE412" s="47"/>
      <c r="EF412" s="47"/>
      <c r="EG412" s="47"/>
      <c r="EH412" s="47"/>
      <c r="EI412" s="47"/>
      <c r="EJ412" s="47"/>
      <c r="EK412" s="47"/>
      <c r="EL412" s="47"/>
      <c r="EM412" s="47"/>
      <c r="EN412" s="47"/>
      <c r="EO412" s="47"/>
      <c r="EP412" s="47"/>
      <c r="EQ412" s="47"/>
      <c r="ER412" s="47"/>
      <c r="ES412" s="47"/>
      <c r="EX412" s="48"/>
      <c r="EY412" s="48"/>
      <c r="EZ412" s="48"/>
      <c r="FA412" s="48"/>
      <c r="FB412" s="48"/>
      <c r="FC412" s="48"/>
      <c r="FD412" s="48"/>
    </row>
    <row r="413" spans="1:160" s="19" customFormat="1" ht="15" customHeight="1" x14ac:dyDescent="0.25">
      <c r="A413" s="82"/>
      <c r="B413" s="82"/>
      <c r="C413" s="82"/>
      <c r="AF413" s="82"/>
      <c r="AG413" s="82"/>
      <c r="AH413" s="81"/>
      <c r="AI413" s="45"/>
      <c r="AJ413" s="46"/>
      <c r="AK413" s="46"/>
      <c r="AL413" s="46"/>
      <c r="AM413" s="46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  <c r="DL413" s="47"/>
      <c r="DM413" s="47"/>
      <c r="DN413" s="47"/>
      <c r="DO413" s="47"/>
      <c r="DP413" s="47"/>
      <c r="DQ413" s="47"/>
      <c r="DR413" s="47"/>
      <c r="DS413" s="47"/>
      <c r="DT413" s="47"/>
      <c r="DU413" s="47"/>
      <c r="DV413" s="47"/>
      <c r="DW413" s="47"/>
      <c r="DX413" s="47"/>
      <c r="DY413" s="47"/>
      <c r="DZ413" s="47"/>
      <c r="EA413" s="47"/>
      <c r="EB413" s="47"/>
      <c r="EC413" s="47"/>
      <c r="ED413" s="47"/>
      <c r="EE413" s="47"/>
      <c r="EF413" s="47"/>
      <c r="EG413" s="47"/>
      <c r="EH413" s="47"/>
      <c r="EI413" s="47"/>
      <c r="EJ413" s="47"/>
      <c r="EK413" s="47"/>
      <c r="EL413" s="47"/>
      <c r="EM413" s="47"/>
      <c r="EN413" s="47"/>
      <c r="EO413" s="47"/>
      <c r="EP413" s="47"/>
      <c r="EQ413" s="47"/>
      <c r="ER413" s="47"/>
      <c r="ES413" s="47"/>
      <c r="EX413" s="48"/>
      <c r="EY413" s="48"/>
      <c r="EZ413" s="48"/>
      <c r="FA413" s="48"/>
      <c r="FB413" s="48"/>
      <c r="FC413" s="48"/>
      <c r="FD413" s="48"/>
    </row>
    <row r="414" spans="1:160" s="19" customFormat="1" ht="15" customHeight="1" x14ac:dyDescent="0.25">
      <c r="A414" s="82"/>
      <c r="B414" s="82"/>
      <c r="C414" s="82"/>
      <c r="AF414" s="82"/>
      <c r="AG414" s="82"/>
      <c r="AH414" s="81"/>
      <c r="AI414" s="45"/>
      <c r="AJ414" s="46"/>
      <c r="AK414" s="46"/>
      <c r="AL414" s="46"/>
      <c r="AM414" s="46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  <c r="CY414" s="47"/>
      <c r="CZ414" s="47"/>
      <c r="DA414" s="47"/>
      <c r="DB414" s="47"/>
      <c r="DC414" s="47"/>
      <c r="DD414" s="47"/>
      <c r="DE414" s="47"/>
      <c r="DF414" s="47"/>
      <c r="DG414" s="47"/>
      <c r="DH414" s="47"/>
      <c r="DI414" s="47"/>
      <c r="DJ414" s="47"/>
      <c r="DK414" s="47"/>
      <c r="DL414" s="47"/>
      <c r="DM414" s="47"/>
      <c r="DN414" s="47"/>
      <c r="DO414" s="47"/>
      <c r="DP414" s="47"/>
      <c r="DQ414" s="47"/>
      <c r="DR414" s="47"/>
      <c r="DS414" s="47"/>
      <c r="DT414" s="47"/>
      <c r="DU414" s="47"/>
      <c r="DV414" s="47"/>
      <c r="DW414" s="47"/>
      <c r="DX414" s="47"/>
      <c r="DY414" s="47"/>
      <c r="DZ414" s="47"/>
      <c r="EA414" s="47"/>
      <c r="EB414" s="47"/>
      <c r="EC414" s="47"/>
      <c r="ED414" s="47"/>
      <c r="EE414" s="47"/>
      <c r="EF414" s="47"/>
      <c r="EG414" s="47"/>
      <c r="EH414" s="47"/>
      <c r="EI414" s="47"/>
      <c r="EJ414" s="47"/>
      <c r="EK414" s="47"/>
      <c r="EL414" s="47"/>
      <c r="EM414" s="47"/>
      <c r="EN414" s="47"/>
      <c r="EO414" s="47"/>
      <c r="EP414" s="47"/>
      <c r="EQ414" s="47"/>
      <c r="ER414" s="47"/>
      <c r="ES414" s="47"/>
      <c r="EX414" s="48"/>
      <c r="EY414" s="48"/>
      <c r="EZ414" s="48"/>
      <c r="FA414" s="48"/>
      <c r="FB414" s="48"/>
      <c r="FC414" s="48"/>
      <c r="FD414" s="48"/>
    </row>
    <row r="415" spans="1:160" s="19" customFormat="1" ht="15" customHeight="1" x14ac:dyDescent="0.25">
      <c r="A415" s="82"/>
      <c r="B415" s="82"/>
      <c r="C415" s="82"/>
      <c r="AF415" s="82"/>
      <c r="AG415" s="82"/>
      <c r="AH415" s="81"/>
      <c r="AI415" s="45"/>
      <c r="AJ415" s="46"/>
      <c r="AK415" s="46"/>
      <c r="AL415" s="46"/>
      <c r="AM415" s="46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  <c r="CY415" s="47"/>
      <c r="CZ415" s="47"/>
      <c r="DA415" s="47"/>
      <c r="DB415" s="47"/>
      <c r="DC415" s="47"/>
      <c r="DD415" s="47"/>
      <c r="DE415" s="47"/>
      <c r="DF415" s="47"/>
      <c r="DG415" s="47"/>
      <c r="DH415" s="47"/>
      <c r="DI415" s="47"/>
      <c r="DJ415" s="47"/>
      <c r="DK415" s="47"/>
      <c r="DL415" s="47"/>
      <c r="DM415" s="47"/>
      <c r="DN415" s="47"/>
      <c r="DO415" s="47"/>
      <c r="DP415" s="47"/>
      <c r="DQ415" s="47"/>
      <c r="DR415" s="47"/>
      <c r="DS415" s="47"/>
      <c r="DT415" s="47"/>
      <c r="DU415" s="47"/>
      <c r="DV415" s="47"/>
      <c r="DW415" s="47"/>
      <c r="DX415" s="47"/>
      <c r="DY415" s="47"/>
      <c r="DZ415" s="47"/>
      <c r="EA415" s="47"/>
      <c r="EB415" s="47"/>
      <c r="EC415" s="47"/>
      <c r="ED415" s="47"/>
      <c r="EE415" s="47"/>
      <c r="EF415" s="47"/>
      <c r="EG415" s="47"/>
      <c r="EH415" s="47"/>
      <c r="EI415" s="47"/>
      <c r="EJ415" s="47"/>
      <c r="EK415" s="47"/>
      <c r="EL415" s="47"/>
      <c r="EM415" s="47"/>
      <c r="EN415" s="47"/>
      <c r="EO415" s="47"/>
      <c r="EP415" s="47"/>
      <c r="EQ415" s="47"/>
      <c r="ER415" s="47"/>
      <c r="ES415" s="47"/>
      <c r="EX415" s="48"/>
      <c r="EY415" s="48"/>
      <c r="EZ415" s="48"/>
      <c r="FA415" s="48"/>
      <c r="FB415" s="48"/>
      <c r="FC415" s="48"/>
      <c r="FD415" s="48"/>
    </row>
    <row r="416" spans="1:160" s="19" customFormat="1" ht="15" customHeight="1" x14ac:dyDescent="0.25">
      <c r="A416" s="82"/>
      <c r="B416" s="82"/>
      <c r="C416" s="82"/>
      <c r="AF416" s="82"/>
      <c r="AG416" s="82"/>
      <c r="AH416" s="81"/>
      <c r="AI416" s="45"/>
      <c r="AJ416" s="46"/>
      <c r="AK416" s="46"/>
      <c r="AL416" s="46"/>
      <c r="AM416" s="46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  <c r="DL416" s="47"/>
      <c r="DM416" s="47"/>
      <c r="DN416" s="47"/>
      <c r="DO416" s="47"/>
      <c r="DP416" s="47"/>
      <c r="DQ416" s="47"/>
      <c r="DR416" s="47"/>
      <c r="DS416" s="47"/>
      <c r="DT416" s="47"/>
      <c r="DU416" s="47"/>
      <c r="DV416" s="47"/>
      <c r="DW416" s="47"/>
      <c r="DX416" s="47"/>
      <c r="DY416" s="47"/>
      <c r="DZ416" s="47"/>
      <c r="EA416" s="47"/>
      <c r="EB416" s="47"/>
      <c r="EC416" s="47"/>
      <c r="ED416" s="47"/>
      <c r="EE416" s="47"/>
      <c r="EF416" s="47"/>
      <c r="EG416" s="47"/>
      <c r="EH416" s="47"/>
      <c r="EI416" s="47"/>
      <c r="EJ416" s="47"/>
      <c r="EK416" s="47"/>
      <c r="EL416" s="47"/>
      <c r="EM416" s="47"/>
      <c r="EN416" s="47"/>
      <c r="EO416" s="47"/>
      <c r="EP416" s="47"/>
      <c r="EQ416" s="47"/>
      <c r="ER416" s="47"/>
      <c r="ES416" s="47"/>
      <c r="EX416" s="48"/>
      <c r="EY416" s="48"/>
      <c r="EZ416" s="48"/>
      <c r="FA416" s="48"/>
      <c r="FB416" s="48"/>
      <c r="FC416" s="48"/>
      <c r="FD416" s="48"/>
    </row>
    <row r="417" spans="1:160" s="19" customFormat="1" ht="15" customHeight="1" x14ac:dyDescent="0.25">
      <c r="A417" s="82"/>
      <c r="B417" s="82"/>
      <c r="C417" s="82"/>
      <c r="AF417" s="82"/>
      <c r="AG417" s="82"/>
      <c r="AH417" s="81"/>
      <c r="AI417" s="45"/>
      <c r="AJ417" s="46"/>
      <c r="AK417" s="46"/>
      <c r="AL417" s="46"/>
      <c r="AM417" s="46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  <c r="CY417" s="47"/>
      <c r="CZ417" s="47"/>
      <c r="DA417" s="47"/>
      <c r="DB417" s="47"/>
      <c r="DC417" s="47"/>
      <c r="DD417" s="47"/>
      <c r="DE417" s="47"/>
      <c r="DF417" s="47"/>
      <c r="DG417" s="47"/>
      <c r="DH417" s="47"/>
      <c r="DI417" s="47"/>
      <c r="DJ417" s="47"/>
      <c r="DK417" s="47"/>
      <c r="DL417" s="47"/>
      <c r="DM417" s="47"/>
      <c r="DN417" s="47"/>
      <c r="DO417" s="47"/>
      <c r="DP417" s="47"/>
      <c r="DQ417" s="47"/>
      <c r="DR417" s="47"/>
      <c r="DS417" s="47"/>
      <c r="DT417" s="47"/>
      <c r="DU417" s="47"/>
      <c r="DV417" s="47"/>
      <c r="DW417" s="47"/>
      <c r="DX417" s="47"/>
      <c r="DY417" s="47"/>
      <c r="DZ417" s="47"/>
      <c r="EA417" s="47"/>
      <c r="EB417" s="47"/>
      <c r="EC417" s="47"/>
      <c r="ED417" s="47"/>
      <c r="EE417" s="47"/>
      <c r="EF417" s="47"/>
      <c r="EG417" s="47"/>
      <c r="EH417" s="47"/>
      <c r="EI417" s="47"/>
      <c r="EJ417" s="47"/>
      <c r="EK417" s="47"/>
      <c r="EL417" s="47"/>
      <c r="EM417" s="47"/>
      <c r="EN417" s="47"/>
      <c r="EO417" s="47"/>
      <c r="EP417" s="47"/>
      <c r="EQ417" s="47"/>
      <c r="ER417" s="47"/>
      <c r="ES417" s="47"/>
      <c r="EX417" s="48"/>
      <c r="EY417" s="48"/>
      <c r="EZ417" s="48"/>
      <c r="FA417" s="48"/>
      <c r="FB417" s="48"/>
      <c r="FC417" s="48"/>
      <c r="FD417" s="48"/>
    </row>
    <row r="418" spans="1:160" s="19" customFormat="1" ht="15" customHeight="1" x14ac:dyDescent="0.25">
      <c r="A418" s="82"/>
      <c r="B418" s="82"/>
      <c r="C418" s="82"/>
      <c r="AF418" s="82"/>
      <c r="AG418" s="82"/>
      <c r="AH418" s="81"/>
      <c r="AI418" s="45"/>
      <c r="AJ418" s="46"/>
      <c r="AK418" s="46"/>
      <c r="AL418" s="46"/>
      <c r="AM418" s="46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  <c r="CY418" s="47"/>
      <c r="CZ418" s="47"/>
      <c r="DA418" s="47"/>
      <c r="DB418" s="47"/>
      <c r="DC418" s="47"/>
      <c r="DD418" s="47"/>
      <c r="DE418" s="47"/>
      <c r="DF418" s="47"/>
      <c r="DG418" s="47"/>
      <c r="DH418" s="47"/>
      <c r="DI418" s="47"/>
      <c r="DJ418" s="47"/>
      <c r="DK418" s="47"/>
      <c r="DL418" s="47"/>
      <c r="DM418" s="47"/>
      <c r="DN418" s="47"/>
      <c r="DO418" s="47"/>
      <c r="DP418" s="47"/>
      <c r="DQ418" s="47"/>
      <c r="DR418" s="47"/>
      <c r="DS418" s="47"/>
      <c r="DT418" s="47"/>
      <c r="DU418" s="47"/>
      <c r="DV418" s="47"/>
      <c r="DW418" s="47"/>
      <c r="DX418" s="47"/>
      <c r="DY418" s="47"/>
      <c r="DZ418" s="47"/>
      <c r="EA418" s="47"/>
      <c r="EB418" s="47"/>
      <c r="EC418" s="47"/>
      <c r="ED418" s="47"/>
      <c r="EE418" s="47"/>
      <c r="EF418" s="47"/>
      <c r="EG418" s="47"/>
      <c r="EH418" s="47"/>
      <c r="EI418" s="47"/>
      <c r="EJ418" s="47"/>
      <c r="EK418" s="47"/>
      <c r="EL418" s="47"/>
      <c r="EM418" s="47"/>
      <c r="EN418" s="47"/>
      <c r="EO418" s="47"/>
      <c r="EP418" s="47"/>
      <c r="EQ418" s="47"/>
      <c r="ER418" s="47"/>
      <c r="ES418" s="47"/>
      <c r="EX418" s="48"/>
      <c r="EY418" s="48"/>
      <c r="EZ418" s="48"/>
      <c r="FA418" s="48"/>
      <c r="FB418" s="48"/>
      <c r="FC418" s="48"/>
      <c r="FD418" s="48"/>
    </row>
    <row r="419" spans="1:160" s="19" customFormat="1" ht="15" customHeight="1" x14ac:dyDescent="0.25">
      <c r="A419" s="82"/>
      <c r="B419" s="82"/>
      <c r="C419" s="82"/>
      <c r="AF419" s="82"/>
      <c r="AG419" s="82"/>
      <c r="AH419" s="81"/>
      <c r="AI419" s="45"/>
      <c r="AJ419" s="46"/>
      <c r="AK419" s="46"/>
      <c r="AL419" s="46"/>
      <c r="AM419" s="46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  <c r="DL419" s="47"/>
      <c r="DM419" s="47"/>
      <c r="DN419" s="47"/>
      <c r="DO419" s="47"/>
      <c r="DP419" s="47"/>
      <c r="DQ419" s="47"/>
      <c r="DR419" s="47"/>
      <c r="DS419" s="47"/>
      <c r="DT419" s="47"/>
      <c r="DU419" s="47"/>
      <c r="DV419" s="47"/>
      <c r="DW419" s="47"/>
      <c r="DX419" s="47"/>
      <c r="DY419" s="47"/>
      <c r="DZ419" s="47"/>
      <c r="EA419" s="47"/>
      <c r="EB419" s="47"/>
      <c r="EC419" s="47"/>
      <c r="ED419" s="47"/>
      <c r="EE419" s="47"/>
      <c r="EF419" s="47"/>
      <c r="EG419" s="47"/>
      <c r="EH419" s="47"/>
      <c r="EI419" s="47"/>
      <c r="EJ419" s="47"/>
      <c r="EK419" s="47"/>
      <c r="EL419" s="47"/>
      <c r="EM419" s="47"/>
      <c r="EN419" s="47"/>
      <c r="EO419" s="47"/>
      <c r="EP419" s="47"/>
      <c r="EQ419" s="47"/>
      <c r="ER419" s="47"/>
      <c r="ES419" s="47"/>
      <c r="EX419" s="48"/>
      <c r="EY419" s="48"/>
      <c r="EZ419" s="48"/>
      <c r="FA419" s="48"/>
      <c r="FB419" s="48"/>
      <c r="FC419" s="48"/>
      <c r="FD419" s="48"/>
    </row>
    <row r="420" spans="1:160" s="19" customFormat="1" ht="15" customHeight="1" x14ac:dyDescent="0.25">
      <c r="A420" s="82"/>
      <c r="B420" s="82"/>
      <c r="C420" s="82"/>
      <c r="AF420" s="82"/>
      <c r="AG420" s="82"/>
      <c r="AH420" s="81"/>
      <c r="AI420" s="45"/>
      <c r="AJ420" s="46"/>
      <c r="AK420" s="46"/>
      <c r="AL420" s="46"/>
      <c r="AM420" s="46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  <c r="CY420" s="47"/>
      <c r="CZ420" s="47"/>
      <c r="DA420" s="47"/>
      <c r="DB420" s="47"/>
      <c r="DC420" s="47"/>
      <c r="DD420" s="47"/>
      <c r="DE420" s="47"/>
      <c r="DF420" s="47"/>
      <c r="DG420" s="47"/>
      <c r="DH420" s="47"/>
      <c r="DI420" s="47"/>
      <c r="DJ420" s="47"/>
      <c r="DK420" s="47"/>
      <c r="DL420" s="47"/>
      <c r="DM420" s="47"/>
      <c r="DN420" s="47"/>
      <c r="DO420" s="47"/>
      <c r="DP420" s="47"/>
      <c r="DQ420" s="47"/>
      <c r="DR420" s="47"/>
      <c r="DS420" s="47"/>
      <c r="DT420" s="47"/>
      <c r="DU420" s="47"/>
      <c r="DV420" s="47"/>
      <c r="DW420" s="47"/>
      <c r="DX420" s="47"/>
      <c r="DY420" s="47"/>
      <c r="DZ420" s="47"/>
      <c r="EA420" s="47"/>
      <c r="EB420" s="47"/>
      <c r="EC420" s="47"/>
      <c r="ED420" s="47"/>
      <c r="EE420" s="47"/>
      <c r="EF420" s="47"/>
      <c r="EG420" s="47"/>
      <c r="EH420" s="47"/>
      <c r="EI420" s="47"/>
      <c r="EJ420" s="47"/>
      <c r="EK420" s="47"/>
      <c r="EL420" s="47"/>
      <c r="EM420" s="47"/>
      <c r="EN420" s="47"/>
      <c r="EO420" s="47"/>
      <c r="EP420" s="47"/>
      <c r="EQ420" s="47"/>
      <c r="ER420" s="47"/>
      <c r="ES420" s="47"/>
      <c r="EX420" s="48"/>
      <c r="EY420" s="48"/>
      <c r="EZ420" s="48"/>
      <c r="FA420" s="48"/>
      <c r="FB420" s="48"/>
      <c r="FC420" s="48"/>
      <c r="FD420" s="48"/>
    </row>
    <row r="421" spans="1:160" s="19" customFormat="1" ht="15" customHeight="1" x14ac:dyDescent="0.25">
      <c r="A421" s="82"/>
      <c r="B421" s="82"/>
      <c r="C421" s="82"/>
      <c r="AF421" s="82"/>
      <c r="AG421" s="82"/>
      <c r="AH421" s="81"/>
      <c r="AI421" s="45"/>
      <c r="AJ421" s="46"/>
      <c r="AK421" s="46"/>
      <c r="AL421" s="46"/>
      <c r="AM421" s="46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  <c r="CY421" s="47"/>
      <c r="CZ421" s="47"/>
      <c r="DA421" s="47"/>
      <c r="DB421" s="47"/>
      <c r="DC421" s="47"/>
      <c r="DD421" s="47"/>
      <c r="DE421" s="47"/>
      <c r="DF421" s="47"/>
      <c r="DG421" s="47"/>
      <c r="DH421" s="47"/>
      <c r="DI421" s="47"/>
      <c r="DJ421" s="47"/>
      <c r="DK421" s="47"/>
      <c r="DL421" s="47"/>
      <c r="DM421" s="47"/>
      <c r="DN421" s="47"/>
      <c r="DO421" s="47"/>
      <c r="DP421" s="47"/>
      <c r="DQ421" s="47"/>
      <c r="DR421" s="47"/>
      <c r="DS421" s="47"/>
      <c r="DT421" s="47"/>
      <c r="DU421" s="47"/>
      <c r="DV421" s="47"/>
      <c r="DW421" s="47"/>
      <c r="DX421" s="47"/>
      <c r="DY421" s="47"/>
      <c r="DZ421" s="47"/>
      <c r="EA421" s="47"/>
      <c r="EB421" s="47"/>
      <c r="EC421" s="47"/>
      <c r="ED421" s="47"/>
      <c r="EE421" s="47"/>
      <c r="EF421" s="47"/>
      <c r="EG421" s="47"/>
      <c r="EH421" s="47"/>
      <c r="EI421" s="47"/>
      <c r="EJ421" s="47"/>
      <c r="EK421" s="47"/>
      <c r="EL421" s="47"/>
      <c r="EM421" s="47"/>
      <c r="EN421" s="47"/>
      <c r="EO421" s="47"/>
      <c r="EP421" s="47"/>
      <c r="EQ421" s="47"/>
      <c r="ER421" s="47"/>
      <c r="ES421" s="47"/>
      <c r="EX421" s="48"/>
      <c r="EY421" s="48"/>
      <c r="EZ421" s="48"/>
      <c r="FA421" s="48"/>
      <c r="FB421" s="48"/>
      <c r="FC421" s="48"/>
      <c r="FD421" s="48"/>
    </row>
    <row r="422" spans="1:160" s="19" customFormat="1" ht="15" customHeight="1" x14ac:dyDescent="0.25">
      <c r="A422" s="82"/>
      <c r="B422" s="82"/>
      <c r="C422" s="82"/>
      <c r="AF422" s="82"/>
      <c r="AG422" s="82"/>
      <c r="AH422" s="81"/>
      <c r="AI422" s="45"/>
      <c r="AJ422" s="46"/>
      <c r="AK422" s="46"/>
      <c r="AL422" s="46"/>
      <c r="AM422" s="46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  <c r="DL422" s="47"/>
      <c r="DM422" s="47"/>
      <c r="DN422" s="47"/>
      <c r="DO422" s="47"/>
      <c r="DP422" s="47"/>
      <c r="DQ422" s="47"/>
      <c r="DR422" s="47"/>
      <c r="DS422" s="47"/>
      <c r="DT422" s="47"/>
      <c r="DU422" s="47"/>
      <c r="DV422" s="47"/>
      <c r="DW422" s="47"/>
      <c r="DX422" s="47"/>
      <c r="DY422" s="47"/>
      <c r="DZ422" s="47"/>
      <c r="EA422" s="47"/>
      <c r="EB422" s="47"/>
      <c r="EC422" s="47"/>
      <c r="ED422" s="47"/>
      <c r="EE422" s="47"/>
      <c r="EF422" s="47"/>
      <c r="EG422" s="47"/>
      <c r="EH422" s="47"/>
      <c r="EI422" s="47"/>
      <c r="EJ422" s="47"/>
      <c r="EK422" s="47"/>
      <c r="EL422" s="47"/>
      <c r="EM422" s="47"/>
      <c r="EN422" s="47"/>
      <c r="EO422" s="47"/>
      <c r="EP422" s="47"/>
      <c r="EQ422" s="47"/>
      <c r="ER422" s="47"/>
      <c r="ES422" s="47"/>
      <c r="EX422" s="48"/>
      <c r="EY422" s="48"/>
      <c r="EZ422" s="48"/>
      <c r="FA422" s="48"/>
      <c r="FB422" s="48"/>
      <c r="FC422" s="48"/>
      <c r="FD422" s="48"/>
    </row>
    <row r="423" spans="1:160" s="19" customFormat="1" ht="15" customHeight="1" x14ac:dyDescent="0.25">
      <c r="A423" s="82"/>
      <c r="B423" s="82"/>
      <c r="C423" s="82"/>
      <c r="AF423" s="82"/>
      <c r="AG423" s="82"/>
      <c r="AH423" s="81"/>
      <c r="AI423" s="45"/>
      <c r="AJ423" s="46"/>
      <c r="AK423" s="46"/>
      <c r="AL423" s="46"/>
      <c r="AM423" s="46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  <c r="DE423" s="47"/>
      <c r="DF423" s="47"/>
      <c r="DG423" s="47"/>
      <c r="DH423" s="47"/>
      <c r="DI423" s="47"/>
      <c r="DJ423" s="47"/>
      <c r="DK423" s="47"/>
      <c r="DL423" s="47"/>
      <c r="DM423" s="47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7"/>
      <c r="DY423" s="47"/>
      <c r="DZ423" s="47"/>
      <c r="EA423" s="47"/>
      <c r="EB423" s="47"/>
      <c r="EC423" s="47"/>
      <c r="ED423" s="47"/>
      <c r="EE423" s="47"/>
      <c r="EF423" s="47"/>
      <c r="EG423" s="47"/>
      <c r="EH423" s="47"/>
      <c r="EI423" s="47"/>
      <c r="EJ423" s="47"/>
      <c r="EK423" s="47"/>
      <c r="EL423" s="47"/>
      <c r="EM423" s="47"/>
      <c r="EN423" s="47"/>
      <c r="EO423" s="47"/>
      <c r="EP423" s="47"/>
      <c r="EQ423" s="47"/>
      <c r="ER423" s="47"/>
      <c r="ES423" s="47"/>
      <c r="EX423" s="48"/>
      <c r="EY423" s="48"/>
      <c r="EZ423" s="48"/>
      <c r="FA423" s="48"/>
      <c r="FB423" s="48"/>
      <c r="FC423" s="48"/>
      <c r="FD423" s="48"/>
    </row>
    <row r="424" spans="1:160" s="19" customFormat="1" ht="15" customHeight="1" x14ac:dyDescent="0.25">
      <c r="A424" s="82"/>
      <c r="B424" s="82"/>
      <c r="C424" s="82"/>
      <c r="AF424" s="82"/>
      <c r="AG424" s="82"/>
      <c r="AH424" s="81"/>
      <c r="AI424" s="45"/>
      <c r="AJ424" s="46"/>
      <c r="AK424" s="46"/>
      <c r="AL424" s="46"/>
      <c r="AM424" s="46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  <c r="CY424" s="47"/>
      <c r="CZ424" s="47"/>
      <c r="DA424" s="47"/>
      <c r="DB424" s="47"/>
      <c r="DC424" s="47"/>
      <c r="DD424" s="47"/>
      <c r="DE424" s="47"/>
      <c r="DF424" s="47"/>
      <c r="DG424" s="47"/>
      <c r="DH424" s="47"/>
      <c r="DI424" s="47"/>
      <c r="DJ424" s="47"/>
      <c r="DK424" s="47"/>
      <c r="DL424" s="47"/>
      <c r="DM424" s="47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7"/>
      <c r="DY424" s="47"/>
      <c r="DZ424" s="47"/>
      <c r="EA424" s="47"/>
      <c r="EB424" s="47"/>
      <c r="EC424" s="47"/>
      <c r="ED424" s="47"/>
      <c r="EE424" s="47"/>
      <c r="EF424" s="47"/>
      <c r="EG424" s="47"/>
      <c r="EH424" s="47"/>
      <c r="EI424" s="47"/>
      <c r="EJ424" s="47"/>
      <c r="EK424" s="47"/>
      <c r="EL424" s="47"/>
      <c r="EM424" s="47"/>
      <c r="EN424" s="47"/>
      <c r="EO424" s="47"/>
      <c r="EP424" s="47"/>
      <c r="EQ424" s="47"/>
      <c r="ER424" s="47"/>
      <c r="ES424" s="47"/>
      <c r="EX424" s="48"/>
      <c r="EY424" s="48"/>
      <c r="EZ424" s="48"/>
      <c r="FA424" s="48"/>
      <c r="FB424" s="48"/>
      <c r="FC424" s="48"/>
      <c r="FD424" s="48"/>
    </row>
    <row r="425" spans="1:160" s="19" customFormat="1" ht="15" customHeight="1" x14ac:dyDescent="0.25">
      <c r="A425" s="82"/>
      <c r="B425" s="82"/>
      <c r="C425" s="82"/>
      <c r="AF425" s="82"/>
      <c r="AG425" s="82"/>
      <c r="AH425" s="81"/>
      <c r="AI425" s="45"/>
      <c r="AJ425" s="46"/>
      <c r="AK425" s="46"/>
      <c r="AL425" s="46"/>
      <c r="AM425" s="46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  <c r="CY425" s="47"/>
      <c r="CZ425" s="47"/>
      <c r="DA425" s="47"/>
      <c r="DB425" s="47"/>
      <c r="DC425" s="47"/>
      <c r="DD425" s="47"/>
      <c r="DE425" s="47"/>
      <c r="DF425" s="47"/>
      <c r="DG425" s="47"/>
      <c r="DH425" s="47"/>
      <c r="DI425" s="47"/>
      <c r="DJ425" s="47"/>
      <c r="DK425" s="47"/>
      <c r="DL425" s="47"/>
      <c r="DM425" s="47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7"/>
      <c r="DY425" s="47"/>
      <c r="DZ425" s="47"/>
      <c r="EA425" s="47"/>
      <c r="EB425" s="47"/>
      <c r="EC425" s="47"/>
      <c r="ED425" s="47"/>
      <c r="EE425" s="47"/>
      <c r="EF425" s="47"/>
      <c r="EG425" s="47"/>
      <c r="EH425" s="47"/>
      <c r="EI425" s="47"/>
      <c r="EJ425" s="47"/>
      <c r="EK425" s="47"/>
      <c r="EL425" s="47"/>
      <c r="EM425" s="47"/>
      <c r="EN425" s="47"/>
      <c r="EO425" s="47"/>
      <c r="EP425" s="47"/>
      <c r="EQ425" s="47"/>
      <c r="ER425" s="47"/>
      <c r="ES425" s="47"/>
      <c r="EX425" s="48"/>
      <c r="EY425" s="48"/>
      <c r="EZ425" s="48"/>
      <c r="FA425" s="48"/>
      <c r="FB425" s="48"/>
      <c r="FC425" s="48"/>
      <c r="FD425" s="48"/>
    </row>
    <row r="426" spans="1:160" s="19" customFormat="1" ht="15" customHeight="1" x14ac:dyDescent="0.25">
      <c r="A426" s="82"/>
      <c r="B426" s="82"/>
      <c r="C426" s="82"/>
      <c r="AF426" s="82"/>
      <c r="AG426" s="82"/>
      <c r="AH426" s="81"/>
      <c r="AI426" s="45"/>
      <c r="AJ426" s="46"/>
      <c r="AK426" s="46"/>
      <c r="AL426" s="46"/>
      <c r="AM426" s="46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  <c r="DL426" s="47"/>
      <c r="DM426" s="47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7"/>
      <c r="DY426" s="47"/>
      <c r="DZ426" s="47"/>
      <c r="EA426" s="47"/>
      <c r="EB426" s="47"/>
      <c r="EC426" s="47"/>
      <c r="ED426" s="47"/>
      <c r="EE426" s="47"/>
      <c r="EF426" s="47"/>
      <c r="EG426" s="47"/>
      <c r="EH426" s="47"/>
      <c r="EI426" s="47"/>
      <c r="EJ426" s="47"/>
      <c r="EK426" s="47"/>
      <c r="EL426" s="47"/>
      <c r="EM426" s="47"/>
      <c r="EN426" s="47"/>
      <c r="EO426" s="47"/>
      <c r="EP426" s="47"/>
      <c r="EQ426" s="47"/>
      <c r="ER426" s="47"/>
      <c r="ES426" s="47"/>
      <c r="EX426" s="48"/>
      <c r="EY426" s="48"/>
      <c r="EZ426" s="48"/>
      <c r="FA426" s="48"/>
      <c r="FB426" s="48"/>
      <c r="FC426" s="48"/>
      <c r="FD426" s="48"/>
    </row>
    <row r="427" spans="1:160" s="19" customFormat="1" ht="15" customHeight="1" x14ac:dyDescent="0.25">
      <c r="A427" s="82"/>
      <c r="B427" s="82"/>
      <c r="C427" s="82"/>
      <c r="AF427" s="82"/>
      <c r="AG427" s="82"/>
      <c r="AH427" s="81"/>
      <c r="AI427" s="45"/>
      <c r="AJ427" s="46"/>
      <c r="AK427" s="46"/>
      <c r="AL427" s="46"/>
      <c r="AM427" s="46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47"/>
      <c r="EX427" s="48"/>
      <c r="EY427" s="48"/>
      <c r="EZ427" s="48"/>
      <c r="FA427" s="48"/>
      <c r="FB427" s="48"/>
      <c r="FC427" s="48"/>
      <c r="FD427" s="48"/>
    </row>
    <row r="428" spans="1:160" s="19" customFormat="1" ht="15" customHeight="1" x14ac:dyDescent="0.25">
      <c r="A428" s="82"/>
      <c r="B428" s="82"/>
      <c r="C428" s="82"/>
      <c r="AF428" s="82"/>
      <c r="AG428" s="82"/>
      <c r="AH428" s="81"/>
      <c r="AI428" s="45"/>
      <c r="AJ428" s="46"/>
      <c r="AK428" s="46"/>
      <c r="AL428" s="46"/>
      <c r="AM428" s="46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7"/>
      <c r="EK428" s="47"/>
      <c r="EL428" s="47"/>
      <c r="EM428" s="47"/>
      <c r="EN428" s="47"/>
      <c r="EO428" s="47"/>
      <c r="EP428" s="47"/>
      <c r="EQ428" s="47"/>
      <c r="ER428" s="47"/>
      <c r="ES428" s="47"/>
      <c r="EX428" s="48"/>
      <c r="EY428" s="48"/>
      <c r="EZ428" s="48"/>
      <c r="FA428" s="48"/>
      <c r="FB428" s="48"/>
      <c r="FC428" s="48"/>
      <c r="FD428" s="48"/>
    </row>
    <row r="429" spans="1:160" s="19" customFormat="1" ht="15" customHeight="1" x14ac:dyDescent="0.25">
      <c r="A429" s="82"/>
      <c r="B429" s="82"/>
      <c r="C429" s="82"/>
      <c r="AF429" s="82"/>
      <c r="AG429" s="82"/>
      <c r="AH429" s="81"/>
      <c r="AI429" s="45"/>
      <c r="AJ429" s="46"/>
      <c r="AK429" s="46"/>
      <c r="AL429" s="46"/>
      <c r="AM429" s="46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7"/>
      <c r="EK429" s="47"/>
      <c r="EL429" s="47"/>
      <c r="EM429" s="47"/>
      <c r="EN429" s="47"/>
      <c r="EO429" s="47"/>
      <c r="EP429" s="47"/>
      <c r="EQ429" s="47"/>
      <c r="ER429" s="47"/>
      <c r="ES429" s="47"/>
      <c r="EX429" s="48"/>
      <c r="EY429" s="48"/>
      <c r="EZ429" s="48"/>
      <c r="FA429" s="48"/>
      <c r="FB429" s="48"/>
      <c r="FC429" s="48"/>
      <c r="FD429" s="48"/>
    </row>
    <row r="430" spans="1:160" s="19" customFormat="1" ht="15" customHeight="1" x14ac:dyDescent="0.25">
      <c r="A430" s="82"/>
      <c r="B430" s="82"/>
      <c r="C430" s="82"/>
      <c r="AF430" s="82"/>
      <c r="AG430" s="82"/>
      <c r="AH430" s="81"/>
      <c r="AI430" s="45"/>
      <c r="AJ430" s="46"/>
      <c r="AK430" s="46"/>
      <c r="AL430" s="46"/>
      <c r="AM430" s="46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  <c r="CY430" s="47"/>
      <c r="CZ430" s="47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  <c r="DL430" s="47"/>
      <c r="DM430" s="47"/>
      <c r="DN430" s="47"/>
      <c r="DO430" s="47"/>
      <c r="DP430" s="47"/>
      <c r="DQ430" s="47"/>
      <c r="DR430" s="47"/>
      <c r="DS430" s="47"/>
      <c r="DT430" s="47"/>
      <c r="DU430" s="47"/>
      <c r="DV430" s="47"/>
      <c r="DW430" s="47"/>
      <c r="DX430" s="47"/>
      <c r="DY430" s="47"/>
      <c r="DZ430" s="47"/>
      <c r="EA430" s="47"/>
      <c r="EB430" s="47"/>
      <c r="EC430" s="47"/>
      <c r="ED430" s="47"/>
      <c r="EE430" s="47"/>
      <c r="EF430" s="47"/>
      <c r="EG430" s="47"/>
      <c r="EH430" s="47"/>
      <c r="EI430" s="47"/>
      <c r="EJ430" s="47"/>
      <c r="EK430" s="47"/>
      <c r="EL430" s="47"/>
      <c r="EM430" s="47"/>
      <c r="EN430" s="47"/>
      <c r="EO430" s="47"/>
      <c r="EP430" s="47"/>
      <c r="EQ430" s="47"/>
      <c r="ER430" s="47"/>
      <c r="ES430" s="47"/>
      <c r="EX430" s="48"/>
      <c r="EY430" s="48"/>
      <c r="EZ430" s="48"/>
      <c r="FA430" s="48"/>
      <c r="FB430" s="48"/>
      <c r="FC430" s="48"/>
      <c r="FD430" s="48"/>
    </row>
    <row r="431" spans="1:160" s="19" customFormat="1" ht="15" customHeight="1" x14ac:dyDescent="0.25">
      <c r="A431" s="82"/>
      <c r="B431" s="82"/>
      <c r="C431" s="82"/>
      <c r="AF431" s="82"/>
      <c r="AG431" s="82"/>
      <c r="AH431" s="81"/>
      <c r="AI431" s="45"/>
      <c r="AJ431" s="46"/>
      <c r="AK431" s="46"/>
      <c r="AL431" s="46"/>
      <c r="AM431" s="46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  <c r="CY431" s="47"/>
      <c r="CZ431" s="47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  <c r="DL431" s="47"/>
      <c r="DM431" s="47"/>
      <c r="DN431" s="47"/>
      <c r="DO431" s="47"/>
      <c r="DP431" s="47"/>
      <c r="DQ431" s="47"/>
      <c r="DR431" s="47"/>
      <c r="DS431" s="47"/>
      <c r="DT431" s="47"/>
      <c r="DU431" s="47"/>
      <c r="DV431" s="47"/>
      <c r="DW431" s="47"/>
      <c r="DX431" s="47"/>
      <c r="DY431" s="47"/>
      <c r="DZ431" s="47"/>
      <c r="EA431" s="47"/>
      <c r="EB431" s="47"/>
      <c r="EC431" s="47"/>
      <c r="ED431" s="47"/>
      <c r="EE431" s="47"/>
      <c r="EF431" s="47"/>
      <c r="EG431" s="47"/>
      <c r="EH431" s="47"/>
      <c r="EI431" s="47"/>
      <c r="EJ431" s="47"/>
      <c r="EK431" s="47"/>
      <c r="EL431" s="47"/>
      <c r="EM431" s="47"/>
      <c r="EN431" s="47"/>
      <c r="EO431" s="47"/>
      <c r="EP431" s="47"/>
      <c r="EQ431" s="47"/>
      <c r="ER431" s="47"/>
      <c r="ES431" s="47"/>
      <c r="EX431" s="48"/>
      <c r="EY431" s="48"/>
      <c r="EZ431" s="48"/>
      <c r="FA431" s="48"/>
      <c r="FB431" s="48"/>
      <c r="FC431" s="48"/>
      <c r="FD431" s="48"/>
    </row>
    <row r="432" spans="1:160" s="19" customFormat="1" ht="15" customHeight="1" x14ac:dyDescent="0.25">
      <c r="A432" s="82"/>
      <c r="B432" s="82"/>
      <c r="C432" s="82"/>
      <c r="AF432" s="82"/>
      <c r="AG432" s="82"/>
      <c r="AH432" s="81"/>
      <c r="AI432" s="45"/>
      <c r="AJ432" s="46"/>
      <c r="AK432" s="46"/>
      <c r="AL432" s="46"/>
      <c r="AM432" s="46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  <c r="DL432" s="47"/>
      <c r="DM432" s="47"/>
      <c r="DN432" s="47"/>
      <c r="DO432" s="47"/>
      <c r="DP432" s="47"/>
      <c r="DQ432" s="47"/>
      <c r="DR432" s="47"/>
      <c r="DS432" s="47"/>
      <c r="DT432" s="47"/>
      <c r="DU432" s="47"/>
      <c r="DV432" s="47"/>
      <c r="DW432" s="47"/>
      <c r="DX432" s="47"/>
      <c r="DY432" s="47"/>
      <c r="DZ432" s="47"/>
      <c r="EA432" s="47"/>
      <c r="EB432" s="47"/>
      <c r="EC432" s="47"/>
      <c r="ED432" s="47"/>
      <c r="EE432" s="47"/>
      <c r="EF432" s="47"/>
      <c r="EG432" s="47"/>
      <c r="EH432" s="47"/>
      <c r="EI432" s="47"/>
      <c r="EJ432" s="47"/>
      <c r="EK432" s="47"/>
      <c r="EL432" s="47"/>
      <c r="EM432" s="47"/>
      <c r="EN432" s="47"/>
      <c r="EO432" s="47"/>
      <c r="EP432" s="47"/>
      <c r="EQ432" s="47"/>
      <c r="ER432" s="47"/>
      <c r="ES432" s="47"/>
      <c r="EX432" s="48"/>
      <c r="EY432" s="48"/>
      <c r="EZ432" s="48"/>
      <c r="FA432" s="48"/>
      <c r="FB432" s="48"/>
      <c r="FC432" s="48"/>
      <c r="FD432" s="48"/>
    </row>
    <row r="433" spans="1:160" s="19" customFormat="1" ht="15" customHeight="1" x14ac:dyDescent="0.25">
      <c r="A433" s="82"/>
      <c r="B433" s="82"/>
      <c r="C433" s="82"/>
      <c r="AF433" s="82"/>
      <c r="AG433" s="82"/>
      <c r="AH433" s="81"/>
      <c r="AI433" s="45"/>
      <c r="AJ433" s="46"/>
      <c r="AK433" s="46"/>
      <c r="AL433" s="46"/>
      <c r="AM433" s="46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  <c r="DL433" s="47"/>
      <c r="DM433" s="47"/>
      <c r="DN433" s="47"/>
      <c r="DO433" s="47"/>
      <c r="DP433" s="47"/>
      <c r="DQ433" s="47"/>
      <c r="DR433" s="47"/>
      <c r="DS433" s="47"/>
      <c r="DT433" s="47"/>
      <c r="DU433" s="47"/>
      <c r="DV433" s="47"/>
      <c r="DW433" s="47"/>
      <c r="DX433" s="47"/>
      <c r="DY433" s="47"/>
      <c r="DZ433" s="47"/>
      <c r="EA433" s="47"/>
      <c r="EB433" s="47"/>
      <c r="EC433" s="47"/>
      <c r="ED433" s="47"/>
      <c r="EE433" s="47"/>
      <c r="EF433" s="47"/>
      <c r="EG433" s="47"/>
      <c r="EH433" s="47"/>
      <c r="EI433" s="47"/>
      <c r="EJ433" s="47"/>
      <c r="EK433" s="47"/>
      <c r="EL433" s="47"/>
      <c r="EM433" s="47"/>
      <c r="EN433" s="47"/>
      <c r="EO433" s="47"/>
      <c r="EP433" s="47"/>
      <c r="EQ433" s="47"/>
      <c r="ER433" s="47"/>
      <c r="ES433" s="47"/>
      <c r="EX433" s="48"/>
      <c r="EY433" s="48"/>
      <c r="EZ433" s="48"/>
      <c r="FA433" s="48"/>
      <c r="FB433" s="48"/>
      <c r="FC433" s="48"/>
      <c r="FD433" s="48"/>
    </row>
    <row r="434" spans="1:160" s="19" customFormat="1" ht="15" customHeight="1" x14ac:dyDescent="0.25">
      <c r="A434" s="82"/>
      <c r="B434" s="82"/>
      <c r="C434" s="82"/>
      <c r="AF434" s="82"/>
      <c r="AG434" s="82"/>
      <c r="AH434" s="81"/>
      <c r="AI434" s="45"/>
      <c r="AJ434" s="46"/>
      <c r="AK434" s="46"/>
      <c r="AL434" s="46"/>
      <c r="AM434" s="46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  <c r="CY434" s="47"/>
      <c r="CZ434" s="47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  <c r="DL434" s="47"/>
      <c r="DM434" s="47"/>
      <c r="DN434" s="47"/>
      <c r="DO434" s="47"/>
      <c r="DP434" s="47"/>
      <c r="DQ434" s="47"/>
      <c r="DR434" s="47"/>
      <c r="DS434" s="47"/>
      <c r="DT434" s="47"/>
      <c r="DU434" s="47"/>
      <c r="DV434" s="47"/>
      <c r="DW434" s="47"/>
      <c r="DX434" s="47"/>
      <c r="DY434" s="47"/>
      <c r="DZ434" s="47"/>
      <c r="EA434" s="47"/>
      <c r="EB434" s="47"/>
      <c r="EC434" s="47"/>
      <c r="ED434" s="47"/>
      <c r="EE434" s="47"/>
      <c r="EF434" s="47"/>
      <c r="EG434" s="47"/>
      <c r="EH434" s="47"/>
      <c r="EI434" s="47"/>
      <c r="EJ434" s="47"/>
      <c r="EK434" s="47"/>
      <c r="EL434" s="47"/>
      <c r="EM434" s="47"/>
      <c r="EN434" s="47"/>
      <c r="EO434" s="47"/>
      <c r="EP434" s="47"/>
      <c r="EQ434" s="47"/>
      <c r="ER434" s="47"/>
      <c r="ES434" s="47"/>
      <c r="EX434" s="48"/>
      <c r="EY434" s="48"/>
      <c r="EZ434" s="48"/>
      <c r="FA434" s="48"/>
      <c r="FB434" s="48"/>
      <c r="FC434" s="48"/>
      <c r="FD434" s="48"/>
    </row>
    <row r="435" spans="1:160" s="19" customFormat="1" ht="15" customHeight="1" x14ac:dyDescent="0.25">
      <c r="A435" s="82"/>
      <c r="B435" s="82"/>
      <c r="C435" s="82"/>
      <c r="AF435" s="82"/>
      <c r="AG435" s="82"/>
      <c r="AH435" s="81"/>
      <c r="AI435" s="45"/>
      <c r="AJ435" s="46"/>
      <c r="AK435" s="46"/>
      <c r="AL435" s="46"/>
      <c r="AM435" s="46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7"/>
      <c r="DM435" s="47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7"/>
      <c r="DY435" s="47"/>
      <c r="DZ435" s="47"/>
      <c r="EA435" s="47"/>
      <c r="EB435" s="47"/>
      <c r="EC435" s="47"/>
      <c r="ED435" s="47"/>
      <c r="EE435" s="47"/>
      <c r="EF435" s="47"/>
      <c r="EG435" s="47"/>
      <c r="EH435" s="47"/>
      <c r="EI435" s="47"/>
      <c r="EJ435" s="47"/>
      <c r="EK435" s="47"/>
      <c r="EL435" s="47"/>
      <c r="EM435" s="47"/>
      <c r="EN435" s="47"/>
      <c r="EO435" s="47"/>
      <c r="EP435" s="47"/>
      <c r="EQ435" s="47"/>
      <c r="ER435" s="47"/>
      <c r="ES435" s="47"/>
      <c r="EX435" s="48"/>
      <c r="EY435" s="48"/>
      <c r="EZ435" s="48"/>
      <c r="FA435" s="48"/>
      <c r="FB435" s="48"/>
      <c r="FC435" s="48"/>
      <c r="FD435" s="48"/>
    </row>
    <row r="436" spans="1:160" s="19" customFormat="1" ht="15" customHeight="1" x14ac:dyDescent="0.25">
      <c r="A436" s="82"/>
      <c r="B436" s="82"/>
      <c r="C436" s="82"/>
      <c r="AF436" s="82"/>
      <c r="AG436" s="82"/>
      <c r="AH436" s="81"/>
      <c r="AI436" s="45"/>
      <c r="AJ436" s="46"/>
      <c r="AK436" s="46"/>
      <c r="AL436" s="46"/>
      <c r="AM436" s="46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47"/>
      <c r="EX436" s="48"/>
      <c r="EY436" s="48"/>
      <c r="EZ436" s="48"/>
      <c r="FA436" s="48"/>
      <c r="FB436" s="48"/>
      <c r="FC436" s="48"/>
      <c r="FD436" s="48"/>
    </row>
    <row r="437" spans="1:160" s="19" customFormat="1" ht="15" customHeight="1" x14ac:dyDescent="0.25">
      <c r="A437" s="82"/>
      <c r="B437" s="82"/>
      <c r="C437" s="82"/>
      <c r="AF437" s="82"/>
      <c r="AG437" s="82"/>
      <c r="AH437" s="81"/>
      <c r="AI437" s="45"/>
      <c r="AJ437" s="46"/>
      <c r="AK437" s="46"/>
      <c r="AL437" s="46"/>
      <c r="AM437" s="46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7"/>
      <c r="DM437" s="47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7"/>
      <c r="DY437" s="47"/>
      <c r="DZ437" s="47"/>
      <c r="EA437" s="47"/>
      <c r="EB437" s="47"/>
      <c r="EC437" s="47"/>
      <c r="ED437" s="47"/>
      <c r="EE437" s="47"/>
      <c r="EF437" s="47"/>
      <c r="EG437" s="47"/>
      <c r="EH437" s="47"/>
      <c r="EI437" s="47"/>
      <c r="EJ437" s="47"/>
      <c r="EK437" s="47"/>
      <c r="EL437" s="47"/>
      <c r="EM437" s="47"/>
      <c r="EN437" s="47"/>
      <c r="EO437" s="47"/>
      <c r="EP437" s="47"/>
      <c r="EQ437" s="47"/>
      <c r="ER437" s="47"/>
      <c r="ES437" s="47"/>
      <c r="EX437" s="48"/>
      <c r="EY437" s="48"/>
      <c r="EZ437" s="48"/>
      <c r="FA437" s="48"/>
      <c r="FB437" s="48"/>
      <c r="FC437" s="48"/>
      <c r="FD437" s="48"/>
    </row>
    <row r="438" spans="1:160" s="19" customFormat="1" ht="15" customHeight="1" x14ac:dyDescent="0.25">
      <c r="A438" s="82"/>
      <c r="B438" s="82"/>
      <c r="C438" s="82"/>
      <c r="AF438" s="82"/>
      <c r="AG438" s="82"/>
      <c r="AH438" s="81"/>
      <c r="AI438" s="45"/>
      <c r="AJ438" s="46"/>
      <c r="AK438" s="46"/>
      <c r="AL438" s="46"/>
      <c r="AM438" s="46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7"/>
      <c r="DM438" s="47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7"/>
      <c r="DY438" s="47"/>
      <c r="DZ438" s="47"/>
      <c r="EA438" s="47"/>
      <c r="EB438" s="47"/>
      <c r="EC438" s="47"/>
      <c r="ED438" s="47"/>
      <c r="EE438" s="47"/>
      <c r="EF438" s="47"/>
      <c r="EG438" s="47"/>
      <c r="EH438" s="47"/>
      <c r="EI438" s="47"/>
      <c r="EJ438" s="47"/>
      <c r="EK438" s="47"/>
      <c r="EL438" s="47"/>
      <c r="EM438" s="47"/>
      <c r="EN438" s="47"/>
      <c r="EO438" s="47"/>
      <c r="EP438" s="47"/>
      <c r="EQ438" s="47"/>
      <c r="ER438" s="47"/>
      <c r="ES438" s="47"/>
      <c r="EX438" s="48"/>
      <c r="EY438" s="48"/>
      <c r="EZ438" s="48"/>
      <c r="FA438" s="48"/>
      <c r="FB438" s="48"/>
      <c r="FC438" s="48"/>
      <c r="FD438" s="48"/>
    </row>
    <row r="439" spans="1:160" s="19" customFormat="1" ht="15" customHeight="1" x14ac:dyDescent="0.25">
      <c r="A439" s="82"/>
      <c r="B439" s="82"/>
      <c r="C439" s="82"/>
      <c r="AF439" s="82"/>
      <c r="AG439" s="82"/>
      <c r="AH439" s="81"/>
      <c r="AI439" s="45"/>
      <c r="AJ439" s="46"/>
      <c r="AK439" s="46"/>
      <c r="AL439" s="46"/>
      <c r="AM439" s="46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47"/>
      <c r="CX439" s="47"/>
      <c r="CY439" s="47"/>
      <c r="CZ439" s="47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  <c r="DL439" s="47"/>
      <c r="DM439" s="47"/>
      <c r="DN439" s="47"/>
      <c r="DO439" s="47"/>
      <c r="DP439" s="47"/>
      <c r="DQ439" s="47"/>
      <c r="DR439" s="47"/>
      <c r="DS439" s="47"/>
      <c r="DT439" s="47"/>
      <c r="DU439" s="47"/>
      <c r="DV439" s="47"/>
      <c r="DW439" s="47"/>
      <c r="DX439" s="47"/>
      <c r="DY439" s="47"/>
      <c r="DZ439" s="47"/>
      <c r="EA439" s="47"/>
      <c r="EB439" s="47"/>
      <c r="EC439" s="47"/>
      <c r="ED439" s="47"/>
      <c r="EE439" s="47"/>
      <c r="EF439" s="47"/>
      <c r="EG439" s="47"/>
      <c r="EH439" s="47"/>
      <c r="EI439" s="47"/>
      <c r="EJ439" s="47"/>
      <c r="EK439" s="47"/>
      <c r="EL439" s="47"/>
      <c r="EM439" s="47"/>
      <c r="EN439" s="47"/>
      <c r="EO439" s="47"/>
      <c r="EP439" s="47"/>
      <c r="EQ439" s="47"/>
      <c r="ER439" s="47"/>
      <c r="ES439" s="47"/>
      <c r="EX439" s="48"/>
      <c r="EY439" s="48"/>
      <c r="EZ439" s="48"/>
      <c r="FA439" s="48"/>
      <c r="FB439" s="48"/>
      <c r="FC439" s="48"/>
      <c r="FD439" s="48"/>
    </row>
    <row r="440" spans="1:160" s="19" customFormat="1" ht="15" customHeight="1" x14ac:dyDescent="0.25">
      <c r="A440" s="82"/>
      <c r="B440" s="82"/>
      <c r="C440" s="82"/>
      <c r="AF440" s="82"/>
      <c r="AG440" s="82"/>
      <c r="AH440" s="81"/>
      <c r="AI440" s="45"/>
      <c r="AJ440" s="46"/>
      <c r="AK440" s="46"/>
      <c r="AL440" s="46"/>
      <c r="AM440" s="46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47"/>
      <c r="CX440" s="47"/>
      <c r="CY440" s="47"/>
      <c r="CZ440" s="47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  <c r="DL440" s="47"/>
      <c r="DM440" s="47"/>
      <c r="DN440" s="47"/>
      <c r="DO440" s="47"/>
      <c r="DP440" s="47"/>
      <c r="DQ440" s="47"/>
      <c r="DR440" s="47"/>
      <c r="DS440" s="47"/>
      <c r="DT440" s="47"/>
      <c r="DU440" s="47"/>
      <c r="DV440" s="47"/>
      <c r="DW440" s="47"/>
      <c r="DX440" s="47"/>
      <c r="DY440" s="47"/>
      <c r="DZ440" s="47"/>
      <c r="EA440" s="47"/>
      <c r="EB440" s="47"/>
      <c r="EC440" s="47"/>
      <c r="ED440" s="47"/>
      <c r="EE440" s="47"/>
      <c r="EF440" s="47"/>
      <c r="EG440" s="47"/>
      <c r="EH440" s="47"/>
      <c r="EI440" s="47"/>
      <c r="EJ440" s="47"/>
      <c r="EK440" s="47"/>
      <c r="EL440" s="47"/>
      <c r="EM440" s="47"/>
      <c r="EN440" s="47"/>
      <c r="EO440" s="47"/>
      <c r="EP440" s="47"/>
      <c r="EQ440" s="47"/>
      <c r="ER440" s="47"/>
      <c r="ES440" s="47"/>
      <c r="EX440" s="48"/>
      <c r="EY440" s="48"/>
      <c r="EZ440" s="48"/>
      <c r="FA440" s="48"/>
      <c r="FB440" s="48"/>
      <c r="FC440" s="48"/>
      <c r="FD440" s="48"/>
    </row>
    <row r="441" spans="1:160" s="19" customFormat="1" ht="15" customHeight="1" x14ac:dyDescent="0.25">
      <c r="A441" s="82"/>
      <c r="B441" s="82"/>
      <c r="C441" s="82"/>
      <c r="AF441" s="82"/>
      <c r="AG441" s="82"/>
      <c r="AH441" s="81"/>
      <c r="AI441" s="45"/>
      <c r="AJ441" s="46"/>
      <c r="AK441" s="46"/>
      <c r="AL441" s="46"/>
      <c r="AM441" s="46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7"/>
      <c r="EK441" s="47"/>
      <c r="EL441" s="47"/>
      <c r="EM441" s="47"/>
      <c r="EN441" s="47"/>
      <c r="EO441" s="47"/>
      <c r="EP441" s="47"/>
      <c r="EQ441" s="47"/>
      <c r="ER441" s="47"/>
      <c r="ES441" s="47"/>
      <c r="EX441" s="48"/>
      <c r="EY441" s="48"/>
      <c r="EZ441" s="48"/>
      <c r="FA441" s="48"/>
      <c r="FB441" s="48"/>
      <c r="FC441" s="48"/>
      <c r="FD441" s="48"/>
    </row>
    <row r="442" spans="1:160" s="19" customFormat="1" ht="15" customHeight="1" x14ac:dyDescent="0.25">
      <c r="A442" s="82"/>
      <c r="B442" s="82"/>
      <c r="C442" s="82"/>
      <c r="AF442" s="82"/>
      <c r="AG442" s="82"/>
      <c r="AH442" s="81"/>
      <c r="AI442" s="45"/>
      <c r="AJ442" s="46"/>
      <c r="AK442" s="46"/>
      <c r="AL442" s="46"/>
      <c r="AM442" s="46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47"/>
      <c r="CX442" s="47"/>
      <c r="CY442" s="47"/>
      <c r="CZ442" s="47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  <c r="DL442" s="47"/>
      <c r="DM442" s="47"/>
      <c r="DN442" s="47"/>
      <c r="DO442" s="47"/>
      <c r="DP442" s="47"/>
      <c r="DQ442" s="47"/>
      <c r="DR442" s="47"/>
      <c r="DS442" s="47"/>
      <c r="DT442" s="47"/>
      <c r="DU442" s="47"/>
      <c r="DV442" s="47"/>
      <c r="DW442" s="47"/>
      <c r="DX442" s="47"/>
      <c r="DY442" s="47"/>
      <c r="DZ442" s="47"/>
      <c r="EA442" s="47"/>
      <c r="EB442" s="47"/>
      <c r="EC442" s="47"/>
      <c r="ED442" s="47"/>
      <c r="EE442" s="47"/>
      <c r="EF442" s="47"/>
      <c r="EG442" s="47"/>
      <c r="EH442" s="47"/>
      <c r="EI442" s="47"/>
      <c r="EJ442" s="47"/>
      <c r="EK442" s="47"/>
      <c r="EL442" s="47"/>
      <c r="EM442" s="47"/>
      <c r="EN442" s="47"/>
      <c r="EO442" s="47"/>
      <c r="EP442" s="47"/>
      <c r="EQ442" s="47"/>
      <c r="ER442" s="47"/>
      <c r="ES442" s="47"/>
      <c r="EX442" s="48"/>
      <c r="EY442" s="48"/>
      <c r="EZ442" s="48"/>
      <c r="FA442" s="48"/>
      <c r="FB442" s="48"/>
      <c r="FC442" s="48"/>
      <c r="FD442" s="48"/>
    </row>
    <row r="443" spans="1:160" s="19" customFormat="1" ht="15" customHeight="1" x14ac:dyDescent="0.25">
      <c r="A443" s="82"/>
      <c r="B443" s="82"/>
      <c r="C443" s="82"/>
      <c r="AF443" s="82"/>
      <c r="AG443" s="82"/>
      <c r="AH443" s="81"/>
      <c r="AI443" s="45"/>
      <c r="AJ443" s="46"/>
      <c r="AK443" s="46"/>
      <c r="AL443" s="46"/>
      <c r="AM443" s="46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47"/>
      <c r="CX443" s="47"/>
      <c r="CY443" s="47"/>
      <c r="CZ443" s="47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  <c r="DL443" s="47"/>
      <c r="DM443" s="47"/>
      <c r="DN443" s="47"/>
      <c r="DO443" s="47"/>
      <c r="DP443" s="47"/>
      <c r="DQ443" s="47"/>
      <c r="DR443" s="47"/>
      <c r="DS443" s="47"/>
      <c r="DT443" s="47"/>
      <c r="DU443" s="47"/>
      <c r="DV443" s="47"/>
      <c r="DW443" s="47"/>
      <c r="DX443" s="47"/>
      <c r="DY443" s="47"/>
      <c r="DZ443" s="47"/>
      <c r="EA443" s="47"/>
      <c r="EB443" s="47"/>
      <c r="EC443" s="47"/>
      <c r="ED443" s="47"/>
      <c r="EE443" s="47"/>
      <c r="EF443" s="47"/>
      <c r="EG443" s="47"/>
      <c r="EH443" s="47"/>
      <c r="EI443" s="47"/>
      <c r="EJ443" s="47"/>
      <c r="EK443" s="47"/>
      <c r="EL443" s="47"/>
      <c r="EM443" s="47"/>
      <c r="EN443" s="47"/>
      <c r="EO443" s="47"/>
      <c r="EP443" s="47"/>
      <c r="EQ443" s="47"/>
      <c r="ER443" s="47"/>
      <c r="ES443" s="47"/>
      <c r="EX443" s="48"/>
      <c r="EY443" s="48"/>
      <c r="EZ443" s="48"/>
      <c r="FA443" s="48"/>
      <c r="FB443" s="48"/>
      <c r="FC443" s="48"/>
      <c r="FD443" s="48"/>
    </row>
    <row r="444" spans="1:160" s="19" customFormat="1" ht="15" customHeight="1" x14ac:dyDescent="0.25">
      <c r="A444" s="82"/>
      <c r="B444" s="82"/>
      <c r="C444" s="82"/>
      <c r="AF444" s="82"/>
      <c r="AG444" s="82"/>
      <c r="AH444" s="81"/>
      <c r="AI444" s="45"/>
      <c r="AJ444" s="46"/>
      <c r="AK444" s="46"/>
      <c r="AL444" s="46"/>
      <c r="AM444" s="46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  <c r="DL444" s="47"/>
      <c r="DM444" s="47"/>
      <c r="DN444" s="47"/>
      <c r="DO444" s="47"/>
      <c r="DP444" s="47"/>
      <c r="DQ444" s="47"/>
      <c r="DR444" s="47"/>
      <c r="DS444" s="47"/>
      <c r="DT444" s="47"/>
      <c r="DU444" s="47"/>
      <c r="DV444" s="47"/>
      <c r="DW444" s="47"/>
      <c r="DX444" s="47"/>
      <c r="DY444" s="47"/>
      <c r="DZ444" s="47"/>
      <c r="EA444" s="47"/>
      <c r="EB444" s="47"/>
      <c r="EC444" s="47"/>
      <c r="ED444" s="47"/>
      <c r="EE444" s="47"/>
      <c r="EF444" s="47"/>
      <c r="EG444" s="47"/>
      <c r="EH444" s="47"/>
      <c r="EI444" s="47"/>
      <c r="EJ444" s="47"/>
      <c r="EK444" s="47"/>
      <c r="EL444" s="47"/>
      <c r="EM444" s="47"/>
      <c r="EN444" s="47"/>
      <c r="EO444" s="47"/>
      <c r="EP444" s="47"/>
      <c r="EQ444" s="47"/>
      <c r="ER444" s="47"/>
      <c r="ES444" s="47"/>
      <c r="EX444" s="48"/>
      <c r="EY444" s="48"/>
      <c r="EZ444" s="48"/>
      <c r="FA444" s="48"/>
      <c r="FB444" s="48"/>
      <c r="FC444" s="48"/>
      <c r="FD444" s="48"/>
    </row>
    <row r="445" spans="1:160" s="19" customFormat="1" ht="15" customHeight="1" x14ac:dyDescent="0.25">
      <c r="A445" s="82"/>
      <c r="B445" s="82"/>
      <c r="C445" s="82"/>
      <c r="AF445" s="82"/>
      <c r="AG445" s="82"/>
      <c r="AH445" s="81"/>
      <c r="AI445" s="45"/>
      <c r="AJ445" s="46"/>
      <c r="AK445" s="46"/>
      <c r="AL445" s="46"/>
      <c r="AM445" s="46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X445" s="48"/>
      <c r="EY445" s="48"/>
      <c r="EZ445" s="48"/>
      <c r="FA445" s="48"/>
      <c r="FB445" s="48"/>
      <c r="FC445" s="48"/>
      <c r="FD445" s="48"/>
    </row>
    <row r="446" spans="1:160" s="19" customFormat="1" ht="15" customHeight="1" x14ac:dyDescent="0.25">
      <c r="A446" s="82"/>
      <c r="B446" s="82"/>
      <c r="C446" s="82"/>
      <c r="AF446" s="82"/>
      <c r="AG446" s="82"/>
      <c r="AH446" s="81"/>
      <c r="AI446" s="45"/>
      <c r="AJ446" s="46"/>
      <c r="AK446" s="46"/>
      <c r="AL446" s="46"/>
      <c r="AM446" s="46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47"/>
      <c r="CX446" s="47"/>
      <c r="CY446" s="47"/>
      <c r="CZ446" s="47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  <c r="DL446" s="47"/>
      <c r="DM446" s="47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7"/>
      <c r="EK446" s="47"/>
      <c r="EL446" s="47"/>
      <c r="EM446" s="47"/>
      <c r="EN446" s="47"/>
      <c r="EO446" s="47"/>
      <c r="EP446" s="47"/>
      <c r="EQ446" s="47"/>
      <c r="ER446" s="47"/>
      <c r="ES446" s="47"/>
      <c r="EX446" s="48"/>
      <c r="EY446" s="48"/>
      <c r="EZ446" s="48"/>
      <c r="FA446" s="48"/>
      <c r="FB446" s="48"/>
      <c r="FC446" s="48"/>
      <c r="FD446" s="48"/>
    </row>
    <row r="447" spans="1:160" s="19" customFormat="1" ht="15" customHeight="1" x14ac:dyDescent="0.25">
      <c r="A447" s="82"/>
      <c r="B447" s="82"/>
      <c r="C447" s="82"/>
      <c r="AF447" s="82"/>
      <c r="AG447" s="82"/>
      <c r="AH447" s="81"/>
      <c r="AI447" s="45"/>
      <c r="AJ447" s="46"/>
      <c r="AK447" s="46"/>
      <c r="AL447" s="46"/>
      <c r="AM447" s="46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  <c r="DL447" s="47"/>
      <c r="DM447" s="47"/>
      <c r="DN447" s="47"/>
      <c r="DO447" s="47"/>
      <c r="DP447" s="47"/>
      <c r="DQ447" s="47"/>
      <c r="DR447" s="47"/>
      <c r="DS447" s="47"/>
      <c r="DT447" s="47"/>
      <c r="DU447" s="47"/>
      <c r="DV447" s="47"/>
      <c r="DW447" s="47"/>
      <c r="DX447" s="47"/>
      <c r="DY447" s="47"/>
      <c r="DZ447" s="47"/>
      <c r="EA447" s="47"/>
      <c r="EB447" s="47"/>
      <c r="EC447" s="47"/>
      <c r="ED447" s="47"/>
      <c r="EE447" s="47"/>
      <c r="EF447" s="47"/>
      <c r="EG447" s="47"/>
      <c r="EH447" s="47"/>
      <c r="EI447" s="47"/>
      <c r="EJ447" s="47"/>
      <c r="EK447" s="47"/>
      <c r="EL447" s="47"/>
      <c r="EM447" s="47"/>
      <c r="EN447" s="47"/>
      <c r="EO447" s="47"/>
      <c r="EP447" s="47"/>
      <c r="EQ447" s="47"/>
      <c r="ER447" s="47"/>
      <c r="ES447" s="47"/>
      <c r="EX447" s="48"/>
      <c r="EY447" s="48"/>
      <c r="EZ447" s="48"/>
      <c r="FA447" s="48"/>
      <c r="FB447" s="48"/>
      <c r="FC447" s="48"/>
      <c r="FD447" s="48"/>
    </row>
    <row r="448" spans="1:160" s="19" customFormat="1" ht="15" customHeight="1" x14ac:dyDescent="0.25">
      <c r="A448" s="82"/>
      <c r="B448" s="82"/>
      <c r="C448" s="82"/>
      <c r="AF448" s="82"/>
      <c r="AG448" s="82"/>
      <c r="AH448" s="81"/>
      <c r="AI448" s="45"/>
      <c r="AJ448" s="46"/>
      <c r="AK448" s="46"/>
      <c r="AL448" s="46"/>
      <c r="AM448" s="46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X448" s="48"/>
      <c r="EY448" s="48"/>
      <c r="EZ448" s="48"/>
      <c r="FA448" s="48"/>
      <c r="FB448" s="48"/>
      <c r="FC448" s="48"/>
      <c r="FD448" s="48"/>
    </row>
    <row r="449" spans="1:160" s="19" customFormat="1" ht="15" customHeight="1" x14ac:dyDescent="0.25">
      <c r="A449" s="82"/>
      <c r="B449" s="82"/>
      <c r="C449" s="82"/>
      <c r="AF449" s="82"/>
      <c r="AG449" s="82"/>
      <c r="AH449" s="81"/>
      <c r="AI449" s="45"/>
      <c r="AJ449" s="46"/>
      <c r="AK449" s="46"/>
      <c r="AL449" s="46"/>
      <c r="AM449" s="46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X449" s="48"/>
      <c r="EY449" s="48"/>
      <c r="EZ449" s="48"/>
      <c r="FA449" s="48"/>
      <c r="FB449" s="48"/>
      <c r="FC449" s="48"/>
      <c r="FD449" s="48"/>
    </row>
    <row r="450" spans="1:160" s="19" customFormat="1" ht="15" customHeight="1" x14ac:dyDescent="0.25">
      <c r="A450" s="82"/>
      <c r="B450" s="82"/>
      <c r="C450" s="82"/>
      <c r="AF450" s="82"/>
      <c r="AG450" s="82"/>
      <c r="AH450" s="81"/>
      <c r="AI450" s="45"/>
      <c r="AJ450" s="46"/>
      <c r="AK450" s="46"/>
      <c r="AL450" s="46"/>
      <c r="AM450" s="46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47"/>
      <c r="CD450" s="47"/>
      <c r="CE450" s="47"/>
      <c r="CF450" s="47"/>
      <c r="CG450" s="47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7"/>
      <c r="CU450" s="47"/>
      <c r="CV450" s="47"/>
      <c r="CW450" s="47"/>
      <c r="CX450" s="47"/>
      <c r="CY450" s="47"/>
      <c r="CZ450" s="47"/>
      <c r="DA450" s="47"/>
      <c r="DB450" s="47"/>
      <c r="DC450" s="47"/>
      <c r="DD450" s="47"/>
      <c r="DE450" s="47"/>
      <c r="DF450" s="47"/>
      <c r="DG450" s="47"/>
      <c r="DH450" s="47"/>
      <c r="DI450" s="47"/>
      <c r="DJ450" s="47"/>
      <c r="DK450" s="47"/>
      <c r="DL450" s="47"/>
      <c r="DM450" s="47"/>
      <c r="DN450" s="47"/>
      <c r="DO450" s="47"/>
      <c r="DP450" s="47"/>
      <c r="DQ450" s="47"/>
      <c r="DR450" s="47"/>
      <c r="DS450" s="47"/>
      <c r="DT450" s="47"/>
      <c r="DU450" s="47"/>
      <c r="DV450" s="47"/>
      <c r="DW450" s="47"/>
      <c r="DX450" s="47"/>
      <c r="DY450" s="47"/>
      <c r="DZ450" s="47"/>
      <c r="EA450" s="47"/>
      <c r="EB450" s="47"/>
      <c r="EC450" s="47"/>
      <c r="ED450" s="47"/>
      <c r="EE450" s="47"/>
      <c r="EF450" s="47"/>
      <c r="EG450" s="47"/>
      <c r="EH450" s="47"/>
      <c r="EI450" s="47"/>
      <c r="EJ450" s="47"/>
      <c r="EK450" s="47"/>
      <c r="EL450" s="47"/>
      <c r="EM450" s="47"/>
      <c r="EN450" s="47"/>
      <c r="EO450" s="47"/>
      <c r="EP450" s="47"/>
      <c r="EQ450" s="47"/>
      <c r="ER450" s="47"/>
      <c r="ES450" s="47"/>
      <c r="EX450" s="48"/>
      <c r="EY450" s="48"/>
      <c r="EZ450" s="48"/>
      <c r="FA450" s="48"/>
      <c r="FB450" s="48"/>
      <c r="FC450" s="48"/>
      <c r="FD450" s="48"/>
    </row>
    <row r="451" spans="1:160" s="19" customFormat="1" ht="15" customHeight="1" x14ac:dyDescent="0.25">
      <c r="A451" s="82"/>
      <c r="B451" s="82"/>
      <c r="C451" s="82"/>
      <c r="AF451" s="82"/>
      <c r="AG451" s="82"/>
      <c r="AH451" s="81"/>
      <c r="AI451" s="45"/>
      <c r="AJ451" s="46"/>
      <c r="AK451" s="46"/>
      <c r="AL451" s="46"/>
      <c r="AM451" s="46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47"/>
      <c r="CX451" s="47"/>
      <c r="CY451" s="47"/>
      <c r="CZ451" s="47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  <c r="DL451" s="47"/>
      <c r="DM451" s="47"/>
      <c r="DN451" s="47"/>
      <c r="DO451" s="47"/>
      <c r="DP451" s="47"/>
      <c r="DQ451" s="47"/>
      <c r="DR451" s="47"/>
      <c r="DS451" s="47"/>
      <c r="DT451" s="47"/>
      <c r="DU451" s="47"/>
      <c r="DV451" s="47"/>
      <c r="DW451" s="47"/>
      <c r="DX451" s="47"/>
      <c r="DY451" s="47"/>
      <c r="DZ451" s="47"/>
      <c r="EA451" s="47"/>
      <c r="EB451" s="47"/>
      <c r="EC451" s="47"/>
      <c r="ED451" s="47"/>
      <c r="EE451" s="47"/>
      <c r="EF451" s="47"/>
      <c r="EG451" s="47"/>
      <c r="EH451" s="47"/>
      <c r="EI451" s="47"/>
      <c r="EJ451" s="47"/>
      <c r="EK451" s="47"/>
      <c r="EL451" s="47"/>
      <c r="EM451" s="47"/>
      <c r="EN451" s="47"/>
      <c r="EO451" s="47"/>
      <c r="EP451" s="47"/>
      <c r="EQ451" s="47"/>
      <c r="ER451" s="47"/>
      <c r="ES451" s="47"/>
      <c r="EX451" s="48"/>
      <c r="EY451" s="48"/>
      <c r="EZ451" s="48"/>
      <c r="FA451" s="48"/>
      <c r="FB451" s="48"/>
      <c r="FC451" s="48"/>
      <c r="FD451" s="48"/>
    </row>
    <row r="452" spans="1:160" s="19" customFormat="1" ht="15" customHeight="1" x14ac:dyDescent="0.25">
      <c r="A452" s="82"/>
      <c r="B452" s="82"/>
      <c r="C452" s="82"/>
      <c r="AF452" s="82"/>
      <c r="AG452" s="82"/>
      <c r="AH452" s="81"/>
      <c r="AI452" s="45"/>
      <c r="AJ452" s="46"/>
      <c r="AK452" s="46"/>
      <c r="AL452" s="46"/>
      <c r="AM452" s="46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X452" s="48"/>
      <c r="EY452" s="48"/>
      <c r="EZ452" s="48"/>
      <c r="FA452" s="48"/>
      <c r="FB452" s="48"/>
      <c r="FC452" s="48"/>
      <c r="FD452" s="48"/>
    </row>
    <row r="453" spans="1:160" s="19" customFormat="1" ht="15" customHeight="1" x14ac:dyDescent="0.25">
      <c r="A453" s="82"/>
      <c r="B453" s="82"/>
      <c r="C453" s="82"/>
      <c r="AF453" s="82"/>
      <c r="AG453" s="82"/>
      <c r="AH453" s="81"/>
      <c r="AI453" s="45"/>
      <c r="AJ453" s="46"/>
      <c r="AK453" s="46"/>
      <c r="AL453" s="46"/>
      <c r="AM453" s="46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47"/>
      <c r="CD453" s="47"/>
      <c r="CE453" s="47"/>
      <c r="CF453" s="47"/>
      <c r="CG453" s="47"/>
      <c r="CH453" s="47"/>
      <c r="CI453" s="47"/>
      <c r="CJ453" s="47"/>
      <c r="CK453" s="47"/>
      <c r="CL453" s="47"/>
      <c r="CM453" s="47"/>
      <c r="CN453" s="47"/>
      <c r="CO453" s="47"/>
      <c r="CP453" s="47"/>
      <c r="CQ453" s="47"/>
      <c r="CR453" s="47"/>
      <c r="CS453" s="47"/>
      <c r="CT453" s="47"/>
      <c r="CU453" s="47"/>
      <c r="CV453" s="47"/>
      <c r="CW453" s="47"/>
      <c r="CX453" s="47"/>
      <c r="CY453" s="47"/>
      <c r="CZ453" s="47"/>
      <c r="DA453" s="47"/>
      <c r="DB453" s="47"/>
      <c r="DC453" s="47"/>
      <c r="DD453" s="47"/>
      <c r="DE453" s="47"/>
      <c r="DF453" s="47"/>
      <c r="DG453" s="47"/>
      <c r="DH453" s="47"/>
      <c r="DI453" s="47"/>
      <c r="DJ453" s="47"/>
      <c r="DK453" s="47"/>
      <c r="DL453" s="47"/>
      <c r="DM453" s="47"/>
      <c r="DN453" s="47"/>
      <c r="DO453" s="47"/>
      <c r="DP453" s="47"/>
      <c r="DQ453" s="47"/>
      <c r="DR453" s="47"/>
      <c r="DS453" s="47"/>
      <c r="DT453" s="47"/>
      <c r="DU453" s="47"/>
      <c r="DV453" s="47"/>
      <c r="DW453" s="47"/>
      <c r="DX453" s="47"/>
      <c r="DY453" s="47"/>
      <c r="DZ453" s="47"/>
      <c r="EA453" s="47"/>
      <c r="EB453" s="47"/>
      <c r="EC453" s="47"/>
      <c r="ED453" s="47"/>
      <c r="EE453" s="47"/>
      <c r="EF453" s="47"/>
      <c r="EG453" s="47"/>
      <c r="EH453" s="47"/>
      <c r="EI453" s="47"/>
      <c r="EJ453" s="47"/>
      <c r="EK453" s="47"/>
      <c r="EL453" s="47"/>
      <c r="EM453" s="47"/>
      <c r="EN453" s="47"/>
      <c r="EO453" s="47"/>
      <c r="EP453" s="47"/>
      <c r="EQ453" s="47"/>
      <c r="ER453" s="47"/>
      <c r="ES453" s="47"/>
      <c r="EX453" s="48"/>
      <c r="EY453" s="48"/>
      <c r="EZ453" s="48"/>
      <c r="FA453" s="48"/>
      <c r="FB453" s="48"/>
      <c r="FC453" s="48"/>
      <c r="FD453" s="48"/>
    </row>
    <row r="454" spans="1:160" s="19" customFormat="1" ht="15" customHeight="1" x14ac:dyDescent="0.25">
      <c r="A454" s="82"/>
      <c r="B454" s="82"/>
      <c r="C454" s="82"/>
      <c r="AF454" s="82"/>
      <c r="AG454" s="82"/>
      <c r="AH454" s="81"/>
      <c r="AI454" s="45"/>
      <c r="AJ454" s="46"/>
      <c r="AK454" s="46"/>
      <c r="AL454" s="46"/>
      <c r="AM454" s="46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47"/>
      <c r="CX454" s="47"/>
      <c r="CY454" s="47"/>
      <c r="CZ454" s="47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  <c r="DL454" s="47"/>
      <c r="DM454" s="47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7"/>
      <c r="DY454" s="47"/>
      <c r="DZ454" s="47"/>
      <c r="EA454" s="47"/>
      <c r="EB454" s="47"/>
      <c r="EC454" s="47"/>
      <c r="ED454" s="47"/>
      <c r="EE454" s="47"/>
      <c r="EF454" s="47"/>
      <c r="EG454" s="47"/>
      <c r="EH454" s="47"/>
      <c r="EI454" s="47"/>
      <c r="EJ454" s="47"/>
      <c r="EK454" s="47"/>
      <c r="EL454" s="47"/>
      <c r="EM454" s="47"/>
      <c r="EN454" s="47"/>
      <c r="EO454" s="47"/>
      <c r="EP454" s="47"/>
      <c r="EQ454" s="47"/>
      <c r="ER454" s="47"/>
      <c r="ES454" s="47"/>
      <c r="EX454" s="48"/>
      <c r="EY454" s="48"/>
      <c r="EZ454" s="48"/>
      <c r="FA454" s="48"/>
      <c r="FB454" s="48"/>
      <c r="FC454" s="48"/>
      <c r="FD454" s="48"/>
    </row>
    <row r="455" spans="1:160" s="19" customFormat="1" ht="15" customHeight="1" x14ac:dyDescent="0.25">
      <c r="A455" s="82"/>
      <c r="B455" s="82"/>
      <c r="C455" s="82"/>
      <c r="AF455" s="82"/>
      <c r="AG455" s="82"/>
      <c r="AH455" s="81"/>
      <c r="AI455" s="45"/>
      <c r="AJ455" s="46"/>
      <c r="AK455" s="46"/>
      <c r="AL455" s="46"/>
      <c r="AM455" s="46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47"/>
      <c r="CD455" s="47"/>
      <c r="CE455" s="47"/>
      <c r="CF455" s="47"/>
      <c r="CG455" s="47"/>
      <c r="CH455" s="47"/>
      <c r="CI455" s="47"/>
      <c r="CJ455" s="47"/>
      <c r="CK455" s="47"/>
      <c r="CL455" s="47"/>
      <c r="CM455" s="47"/>
      <c r="CN455" s="47"/>
      <c r="CO455" s="47"/>
      <c r="CP455" s="47"/>
      <c r="CQ455" s="47"/>
      <c r="CR455" s="47"/>
      <c r="CS455" s="47"/>
      <c r="CT455" s="47"/>
      <c r="CU455" s="47"/>
      <c r="CV455" s="47"/>
      <c r="CW455" s="47"/>
      <c r="CX455" s="47"/>
      <c r="CY455" s="47"/>
      <c r="CZ455" s="47"/>
      <c r="DA455" s="47"/>
      <c r="DB455" s="47"/>
      <c r="DC455" s="47"/>
      <c r="DD455" s="47"/>
      <c r="DE455" s="47"/>
      <c r="DF455" s="47"/>
      <c r="DG455" s="47"/>
      <c r="DH455" s="47"/>
      <c r="DI455" s="47"/>
      <c r="DJ455" s="47"/>
      <c r="DK455" s="47"/>
      <c r="DL455" s="47"/>
      <c r="DM455" s="47"/>
      <c r="DN455" s="47"/>
      <c r="DO455" s="47"/>
      <c r="DP455" s="47"/>
      <c r="DQ455" s="47"/>
      <c r="DR455" s="47"/>
      <c r="DS455" s="47"/>
      <c r="DT455" s="47"/>
      <c r="DU455" s="47"/>
      <c r="DV455" s="47"/>
      <c r="DW455" s="47"/>
      <c r="DX455" s="47"/>
      <c r="DY455" s="47"/>
      <c r="DZ455" s="47"/>
      <c r="EA455" s="47"/>
      <c r="EB455" s="47"/>
      <c r="EC455" s="47"/>
      <c r="ED455" s="47"/>
      <c r="EE455" s="47"/>
      <c r="EF455" s="47"/>
      <c r="EG455" s="47"/>
      <c r="EH455" s="47"/>
      <c r="EI455" s="47"/>
      <c r="EJ455" s="47"/>
      <c r="EK455" s="47"/>
      <c r="EL455" s="47"/>
      <c r="EM455" s="47"/>
      <c r="EN455" s="47"/>
      <c r="EO455" s="47"/>
      <c r="EP455" s="47"/>
      <c r="EQ455" s="47"/>
      <c r="ER455" s="47"/>
      <c r="ES455" s="47"/>
      <c r="EX455" s="48"/>
      <c r="EY455" s="48"/>
      <c r="EZ455" s="48"/>
      <c r="FA455" s="48"/>
      <c r="FB455" s="48"/>
      <c r="FC455" s="48"/>
      <c r="FD455" s="48"/>
    </row>
    <row r="456" spans="1:160" s="19" customFormat="1" ht="15" customHeight="1" x14ac:dyDescent="0.25">
      <c r="A456" s="82"/>
      <c r="B456" s="82"/>
      <c r="C456" s="82"/>
      <c r="AF456" s="82"/>
      <c r="AG456" s="82"/>
      <c r="AH456" s="81"/>
      <c r="AI456" s="45"/>
      <c r="AJ456" s="46"/>
      <c r="AK456" s="46"/>
      <c r="AL456" s="46"/>
      <c r="AM456" s="46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47"/>
      <c r="CD456" s="47"/>
      <c r="CE456" s="47"/>
      <c r="CF456" s="47"/>
      <c r="CG456" s="47"/>
      <c r="CH456" s="47"/>
      <c r="CI456" s="47"/>
      <c r="CJ456" s="47"/>
      <c r="CK456" s="47"/>
      <c r="CL456" s="47"/>
      <c r="CM456" s="47"/>
      <c r="CN456" s="47"/>
      <c r="CO456" s="47"/>
      <c r="CP456" s="47"/>
      <c r="CQ456" s="47"/>
      <c r="CR456" s="47"/>
      <c r="CS456" s="47"/>
      <c r="CT456" s="47"/>
      <c r="CU456" s="47"/>
      <c r="CV456" s="47"/>
      <c r="CW456" s="47"/>
      <c r="CX456" s="47"/>
      <c r="CY456" s="47"/>
      <c r="CZ456" s="47"/>
      <c r="DA456" s="47"/>
      <c r="DB456" s="47"/>
      <c r="DC456" s="47"/>
      <c r="DD456" s="47"/>
      <c r="DE456" s="47"/>
      <c r="DF456" s="47"/>
      <c r="DG456" s="47"/>
      <c r="DH456" s="47"/>
      <c r="DI456" s="47"/>
      <c r="DJ456" s="47"/>
      <c r="DK456" s="47"/>
      <c r="DL456" s="47"/>
      <c r="DM456" s="47"/>
      <c r="DN456" s="47"/>
      <c r="DO456" s="47"/>
      <c r="DP456" s="47"/>
      <c r="DQ456" s="47"/>
      <c r="DR456" s="47"/>
      <c r="DS456" s="47"/>
      <c r="DT456" s="47"/>
      <c r="DU456" s="47"/>
      <c r="DV456" s="47"/>
      <c r="DW456" s="47"/>
      <c r="DX456" s="47"/>
      <c r="DY456" s="47"/>
      <c r="DZ456" s="47"/>
      <c r="EA456" s="47"/>
      <c r="EB456" s="47"/>
      <c r="EC456" s="47"/>
      <c r="ED456" s="47"/>
      <c r="EE456" s="47"/>
      <c r="EF456" s="47"/>
      <c r="EG456" s="47"/>
      <c r="EH456" s="47"/>
      <c r="EI456" s="47"/>
      <c r="EJ456" s="47"/>
      <c r="EK456" s="47"/>
      <c r="EL456" s="47"/>
      <c r="EM456" s="47"/>
      <c r="EN456" s="47"/>
      <c r="EO456" s="47"/>
      <c r="EP456" s="47"/>
      <c r="EQ456" s="47"/>
      <c r="ER456" s="47"/>
      <c r="ES456" s="47"/>
      <c r="EX456" s="48"/>
      <c r="EY456" s="48"/>
      <c r="EZ456" s="48"/>
      <c r="FA456" s="48"/>
      <c r="FB456" s="48"/>
      <c r="FC456" s="48"/>
      <c r="FD456" s="48"/>
    </row>
    <row r="457" spans="1:160" s="19" customFormat="1" ht="15" customHeight="1" x14ac:dyDescent="0.25">
      <c r="A457" s="82"/>
      <c r="B457" s="82"/>
      <c r="C457" s="82"/>
      <c r="AF457" s="82"/>
      <c r="AG457" s="82"/>
      <c r="AH457" s="81"/>
      <c r="AI457" s="45"/>
      <c r="AJ457" s="46"/>
      <c r="AK457" s="46"/>
      <c r="AL457" s="46"/>
      <c r="AM457" s="46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47"/>
      <c r="CD457" s="47"/>
      <c r="CE457" s="47"/>
      <c r="CF457" s="47"/>
      <c r="CG457" s="47"/>
      <c r="CH457" s="47"/>
      <c r="CI457" s="47"/>
      <c r="CJ457" s="47"/>
      <c r="CK457" s="47"/>
      <c r="CL457" s="47"/>
      <c r="CM457" s="47"/>
      <c r="CN457" s="47"/>
      <c r="CO457" s="47"/>
      <c r="CP457" s="47"/>
      <c r="CQ457" s="47"/>
      <c r="CR457" s="47"/>
      <c r="CS457" s="47"/>
      <c r="CT457" s="47"/>
      <c r="CU457" s="47"/>
      <c r="CV457" s="47"/>
      <c r="CW457" s="47"/>
      <c r="CX457" s="47"/>
      <c r="CY457" s="47"/>
      <c r="CZ457" s="47"/>
      <c r="DA457" s="47"/>
      <c r="DB457" s="47"/>
      <c r="DC457" s="47"/>
      <c r="DD457" s="47"/>
      <c r="DE457" s="47"/>
      <c r="DF457" s="47"/>
      <c r="DG457" s="47"/>
      <c r="DH457" s="47"/>
      <c r="DI457" s="47"/>
      <c r="DJ457" s="47"/>
      <c r="DK457" s="47"/>
      <c r="DL457" s="47"/>
      <c r="DM457" s="47"/>
      <c r="DN457" s="47"/>
      <c r="DO457" s="47"/>
      <c r="DP457" s="47"/>
      <c r="DQ457" s="47"/>
      <c r="DR457" s="47"/>
      <c r="DS457" s="47"/>
      <c r="DT457" s="47"/>
      <c r="DU457" s="47"/>
      <c r="DV457" s="47"/>
      <c r="DW457" s="47"/>
      <c r="DX457" s="47"/>
      <c r="DY457" s="47"/>
      <c r="DZ457" s="47"/>
      <c r="EA457" s="47"/>
      <c r="EB457" s="47"/>
      <c r="EC457" s="47"/>
      <c r="ED457" s="47"/>
      <c r="EE457" s="47"/>
      <c r="EF457" s="47"/>
      <c r="EG457" s="47"/>
      <c r="EH457" s="47"/>
      <c r="EI457" s="47"/>
      <c r="EJ457" s="47"/>
      <c r="EK457" s="47"/>
      <c r="EL457" s="47"/>
      <c r="EM457" s="47"/>
      <c r="EN457" s="47"/>
      <c r="EO457" s="47"/>
      <c r="EP457" s="47"/>
      <c r="EQ457" s="47"/>
      <c r="ER457" s="47"/>
      <c r="ES457" s="47"/>
      <c r="EX457" s="48"/>
      <c r="EY457" s="48"/>
      <c r="EZ457" s="48"/>
      <c r="FA457" s="48"/>
      <c r="FB457" s="48"/>
      <c r="FC457" s="48"/>
      <c r="FD457" s="48"/>
    </row>
    <row r="458" spans="1:160" s="19" customFormat="1" ht="15" customHeight="1" x14ac:dyDescent="0.25">
      <c r="A458" s="82"/>
      <c r="B458" s="82"/>
      <c r="C458" s="82"/>
      <c r="AF458" s="82"/>
      <c r="AG458" s="82"/>
      <c r="AH458" s="81"/>
      <c r="AI458" s="45"/>
      <c r="AJ458" s="46"/>
      <c r="AK458" s="46"/>
      <c r="AL458" s="46"/>
      <c r="AM458" s="46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47"/>
      <c r="CD458" s="47"/>
      <c r="CE458" s="47"/>
      <c r="CF458" s="47"/>
      <c r="CG458" s="47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7"/>
      <c r="CU458" s="47"/>
      <c r="CV458" s="47"/>
      <c r="CW458" s="47"/>
      <c r="CX458" s="47"/>
      <c r="CY458" s="47"/>
      <c r="CZ458" s="47"/>
      <c r="DA458" s="47"/>
      <c r="DB458" s="47"/>
      <c r="DC458" s="47"/>
      <c r="DD458" s="47"/>
      <c r="DE458" s="47"/>
      <c r="DF458" s="47"/>
      <c r="DG458" s="47"/>
      <c r="DH458" s="47"/>
      <c r="DI458" s="47"/>
      <c r="DJ458" s="47"/>
      <c r="DK458" s="47"/>
      <c r="DL458" s="47"/>
      <c r="DM458" s="47"/>
      <c r="DN458" s="47"/>
      <c r="DO458" s="47"/>
      <c r="DP458" s="47"/>
      <c r="DQ458" s="47"/>
      <c r="DR458" s="47"/>
      <c r="DS458" s="47"/>
      <c r="DT458" s="47"/>
      <c r="DU458" s="47"/>
      <c r="DV458" s="47"/>
      <c r="DW458" s="47"/>
      <c r="DX458" s="47"/>
      <c r="DY458" s="47"/>
      <c r="DZ458" s="47"/>
      <c r="EA458" s="47"/>
      <c r="EB458" s="47"/>
      <c r="EC458" s="47"/>
      <c r="ED458" s="47"/>
      <c r="EE458" s="47"/>
      <c r="EF458" s="47"/>
      <c r="EG458" s="47"/>
      <c r="EH458" s="47"/>
      <c r="EI458" s="47"/>
      <c r="EJ458" s="47"/>
      <c r="EK458" s="47"/>
      <c r="EL458" s="47"/>
      <c r="EM458" s="47"/>
      <c r="EN458" s="47"/>
      <c r="EO458" s="47"/>
      <c r="EP458" s="47"/>
      <c r="EQ458" s="47"/>
      <c r="ER458" s="47"/>
      <c r="ES458" s="47"/>
      <c r="EX458" s="48"/>
      <c r="EY458" s="48"/>
      <c r="EZ458" s="48"/>
      <c r="FA458" s="48"/>
      <c r="FB458" s="48"/>
      <c r="FC458" s="48"/>
      <c r="FD458" s="48"/>
    </row>
    <row r="459" spans="1:160" s="19" customFormat="1" ht="15" customHeight="1" x14ac:dyDescent="0.25">
      <c r="A459" s="82"/>
      <c r="B459" s="82"/>
      <c r="C459" s="82"/>
      <c r="AF459" s="82"/>
      <c r="AG459" s="82"/>
      <c r="AH459" s="81"/>
      <c r="AI459" s="45"/>
      <c r="AJ459" s="46"/>
      <c r="AK459" s="46"/>
      <c r="AL459" s="46"/>
      <c r="AM459" s="46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7"/>
      <c r="DY459" s="47"/>
      <c r="DZ459" s="47"/>
      <c r="EA459" s="47"/>
      <c r="EB459" s="47"/>
      <c r="EC459" s="47"/>
      <c r="ED459" s="47"/>
      <c r="EE459" s="47"/>
      <c r="EF459" s="47"/>
      <c r="EG459" s="47"/>
      <c r="EH459" s="47"/>
      <c r="EI459" s="47"/>
      <c r="EJ459" s="47"/>
      <c r="EK459" s="47"/>
      <c r="EL459" s="47"/>
      <c r="EM459" s="47"/>
      <c r="EN459" s="47"/>
      <c r="EO459" s="47"/>
      <c r="EP459" s="47"/>
      <c r="EQ459" s="47"/>
      <c r="ER459" s="47"/>
      <c r="ES459" s="47"/>
      <c r="EX459" s="48"/>
      <c r="EY459" s="48"/>
      <c r="EZ459" s="48"/>
      <c r="FA459" s="48"/>
      <c r="FB459" s="48"/>
      <c r="FC459" s="48"/>
      <c r="FD459" s="48"/>
    </row>
    <row r="460" spans="1:160" s="19" customFormat="1" ht="15" customHeight="1" x14ac:dyDescent="0.25">
      <c r="A460" s="82"/>
      <c r="B460" s="82"/>
      <c r="C460" s="82"/>
      <c r="AF460" s="82"/>
      <c r="AG460" s="82"/>
      <c r="AH460" s="81"/>
      <c r="AI460" s="45"/>
      <c r="AJ460" s="46"/>
      <c r="AK460" s="46"/>
      <c r="AL460" s="46"/>
      <c r="AM460" s="46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47"/>
      <c r="CD460" s="47"/>
      <c r="CE460" s="47"/>
      <c r="CF460" s="47"/>
      <c r="CG460" s="47"/>
      <c r="CH460" s="47"/>
      <c r="CI460" s="47"/>
      <c r="CJ460" s="47"/>
      <c r="CK460" s="47"/>
      <c r="CL460" s="47"/>
      <c r="CM460" s="47"/>
      <c r="CN460" s="47"/>
      <c r="CO460" s="47"/>
      <c r="CP460" s="47"/>
      <c r="CQ460" s="47"/>
      <c r="CR460" s="47"/>
      <c r="CS460" s="47"/>
      <c r="CT460" s="47"/>
      <c r="CU460" s="47"/>
      <c r="CV460" s="47"/>
      <c r="CW460" s="47"/>
      <c r="CX460" s="47"/>
      <c r="CY460" s="47"/>
      <c r="CZ460" s="47"/>
      <c r="DA460" s="47"/>
      <c r="DB460" s="47"/>
      <c r="DC460" s="47"/>
      <c r="DD460" s="47"/>
      <c r="DE460" s="47"/>
      <c r="DF460" s="47"/>
      <c r="DG460" s="47"/>
      <c r="DH460" s="47"/>
      <c r="DI460" s="47"/>
      <c r="DJ460" s="47"/>
      <c r="DK460" s="47"/>
      <c r="DL460" s="47"/>
      <c r="DM460" s="47"/>
      <c r="DN460" s="47"/>
      <c r="DO460" s="47"/>
      <c r="DP460" s="47"/>
      <c r="DQ460" s="47"/>
      <c r="DR460" s="47"/>
      <c r="DS460" s="47"/>
      <c r="DT460" s="47"/>
      <c r="DU460" s="47"/>
      <c r="DV460" s="47"/>
      <c r="DW460" s="47"/>
      <c r="DX460" s="47"/>
      <c r="DY460" s="47"/>
      <c r="DZ460" s="47"/>
      <c r="EA460" s="47"/>
      <c r="EB460" s="47"/>
      <c r="EC460" s="47"/>
      <c r="ED460" s="47"/>
      <c r="EE460" s="47"/>
      <c r="EF460" s="47"/>
      <c r="EG460" s="47"/>
      <c r="EH460" s="47"/>
      <c r="EI460" s="47"/>
      <c r="EJ460" s="47"/>
      <c r="EK460" s="47"/>
      <c r="EL460" s="47"/>
      <c r="EM460" s="47"/>
      <c r="EN460" s="47"/>
      <c r="EO460" s="47"/>
      <c r="EP460" s="47"/>
      <c r="EQ460" s="47"/>
      <c r="ER460" s="47"/>
      <c r="ES460" s="47"/>
      <c r="EX460" s="48"/>
      <c r="EY460" s="48"/>
      <c r="EZ460" s="48"/>
      <c r="FA460" s="48"/>
      <c r="FB460" s="48"/>
      <c r="FC460" s="48"/>
      <c r="FD460" s="48"/>
    </row>
    <row r="461" spans="1:160" s="19" customFormat="1" ht="15" customHeight="1" x14ac:dyDescent="0.25">
      <c r="A461" s="82"/>
      <c r="B461" s="82"/>
      <c r="C461" s="82"/>
      <c r="AF461" s="82"/>
      <c r="AG461" s="82"/>
      <c r="AH461" s="81"/>
      <c r="AI461" s="45"/>
      <c r="AJ461" s="46"/>
      <c r="AK461" s="46"/>
      <c r="AL461" s="46"/>
      <c r="AM461" s="46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47"/>
      <c r="CD461" s="47"/>
      <c r="CE461" s="47"/>
      <c r="CF461" s="47"/>
      <c r="CG461" s="47"/>
      <c r="CH461" s="47"/>
      <c r="CI461" s="47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47"/>
      <c r="CU461" s="47"/>
      <c r="CV461" s="47"/>
      <c r="CW461" s="47"/>
      <c r="CX461" s="47"/>
      <c r="CY461" s="47"/>
      <c r="CZ461" s="47"/>
      <c r="DA461" s="47"/>
      <c r="DB461" s="47"/>
      <c r="DC461" s="47"/>
      <c r="DD461" s="47"/>
      <c r="DE461" s="47"/>
      <c r="DF461" s="47"/>
      <c r="DG461" s="47"/>
      <c r="DH461" s="47"/>
      <c r="DI461" s="47"/>
      <c r="DJ461" s="47"/>
      <c r="DK461" s="47"/>
      <c r="DL461" s="47"/>
      <c r="DM461" s="47"/>
      <c r="DN461" s="47"/>
      <c r="DO461" s="47"/>
      <c r="DP461" s="47"/>
      <c r="DQ461" s="47"/>
      <c r="DR461" s="47"/>
      <c r="DS461" s="47"/>
      <c r="DT461" s="47"/>
      <c r="DU461" s="47"/>
      <c r="DV461" s="47"/>
      <c r="DW461" s="47"/>
      <c r="DX461" s="47"/>
      <c r="DY461" s="47"/>
      <c r="DZ461" s="47"/>
      <c r="EA461" s="47"/>
      <c r="EB461" s="47"/>
      <c r="EC461" s="47"/>
      <c r="ED461" s="47"/>
      <c r="EE461" s="47"/>
      <c r="EF461" s="47"/>
      <c r="EG461" s="47"/>
      <c r="EH461" s="47"/>
      <c r="EI461" s="47"/>
      <c r="EJ461" s="47"/>
      <c r="EK461" s="47"/>
      <c r="EL461" s="47"/>
      <c r="EM461" s="47"/>
      <c r="EN461" s="47"/>
      <c r="EO461" s="47"/>
      <c r="EP461" s="47"/>
      <c r="EQ461" s="47"/>
      <c r="ER461" s="47"/>
      <c r="ES461" s="47"/>
      <c r="EX461" s="48"/>
      <c r="EY461" s="48"/>
      <c r="EZ461" s="48"/>
      <c r="FA461" s="48"/>
      <c r="FB461" s="48"/>
      <c r="FC461" s="48"/>
      <c r="FD461" s="48"/>
    </row>
    <row r="462" spans="1:160" s="19" customFormat="1" ht="15" customHeight="1" x14ac:dyDescent="0.25">
      <c r="A462" s="82"/>
      <c r="B462" s="82"/>
      <c r="C462" s="82"/>
      <c r="AF462" s="82"/>
      <c r="AG462" s="82"/>
      <c r="AH462" s="81"/>
      <c r="AI462" s="45"/>
      <c r="AJ462" s="46"/>
      <c r="AK462" s="46"/>
      <c r="AL462" s="46"/>
      <c r="AM462" s="46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47"/>
      <c r="CD462" s="47"/>
      <c r="CE462" s="47"/>
      <c r="CF462" s="47"/>
      <c r="CG462" s="47"/>
      <c r="CH462" s="47"/>
      <c r="CI462" s="47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/>
      <c r="CT462" s="47"/>
      <c r="CU462" s="47"/>
      <c r="CV462" s="47"/>
      <c r="CW462" s="47"/>
      <c r="CX462" s="47"/>
      <c r="CY462" s="47"/>
      <c r="CZ462" s="47"/>
      <c r="DA462" s="47"/>
      <c r="DB462" s="47"/>
      <c r="DC462" s="47"/>
      <c r="DD462" s="47"/>
      <c r="DE462" s="47"/>
      <c r="DF462" s="47"/>
      <c r="DG462" s="47"/>
      <c r="DH462" s="47"/>
      <c r="DI462" s="47"/>
      <c r="DJ462" s="47"/>
      <c r="DK462" s="47"/>
      <c r="DL462" s="47"/>
      <c r="DM462" s="47"/>
      <c r="DN462" s="47"/>
      <c r="DO462" s="47"/>
      <c r="DP462" s="47"/>
      <c r="DQ462" s="47"/>
      <c r="DR462" s="47"/>
      <c r="DS462" s="47"/>
      <c r="DT462" s="47"/>
      <c r="DU462" s="47"/>
      <c r="DV462" s="47"/>
      <c r="DW462" s="47"/>
      <c r="DX462" s="47"/>
      <c r="DY462" s="47"/>
      <c r="DZ462" s="47"/>
      <c r="EA462" s="47"/>
      <c r="EB462" s="47"/>
      <c r="EC462" s="47"/>
      <c r="ED462" s="47"/>
      <c r="EE462" s="47"/>
      <c r="EF462" s="47"/>
      <c r="EG462" s="47"/>
      <c r="EH462" s="47"/>
      <c r="EI462" s="47"/>
      <c r="EJ462" s="47"/>
      <c r="EK462" s="47"/>
      <c r="EL462" s="47"/>
      <c r="EM462" s="47"/>
      <c r="EN462" s="47"/>
      <c r="EO462" s="47"/>
      <c r="EP462" s="47"/>
      <c r="EQ462" s="47"/>
      <c r="ER462" s="47"/>
      <c r="ES462" s="47"/>
      <c r="EX462" s="48"/>
      <c r="EY462" s="48"/>
      <c r="EZ462" s="48"/>
      <c r="FA462" s="48"/>
      <c r="FB462" s="48"/>
      <c r="FC462" s="48"/>
      <c r="FD462" s="48"/>
    </row>
    <row r="463" spans="1:160" s="19" customFormat="1" ht="15" customHeight="1" x14ac:dyDescent="0.25">
      <c r="A463" s="82"/>
      <c r="B463" s="82"/>
      <c r="C463" s="82"/>
      <c r="AF463" s="82"/>
      <c r="AG463" s="82"/>
      <c r="AH463" s="81"/>
      <c r="AI463" s="45"/>
      <c r="AJ463" s="46"/>
      <c r="AK463" s="46"/>
      <c r="AL463" s="46"/>
      <c r="AM463" s="46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47"/>
      <c r="CD463" s="47"/>
      <c r="CE463" s="47"/>
      <c r="CF463" s="47"/>
      <c r="CG463" s="47"/>
      <c r="CH463" s="47"/>
      <c r="CI463" s="47"/>
      <c r="CJ463" s="47"/>
      <c r="CK463" s="47"/>
      <c r="CL463" s="47"/>
      <c r="CM463" s="47"/>
      <c r="CN463" s="47"/>
      <c r="CO463" s="47"/>
      <c r="CP463" s="47"/>
      <c r="CQ463" s="47"/>
      <c r="CR463" s="47"/>
      <c r="CS463" s="47"/>
      <c r="CT463" s="47"/>
      <c r="CU463" s="47"/>
      <c r="CV463" s="47"/>
      <c r="CW463" s="47"/>
      <c r="CX463" s="47"/>
      <c r="CY463" s="47"/>
      <c r="CZ463" s="47"/>
      <c r="DA463" s="47"/>
      <c r="DB463" s="47"/>
      <c r="DC463" s="47"/>
      <c r="DD463" s="47"/>
      <c r="DE463" s="47"/>
      <c r="DF463" s="47"/>
      <c r="DG463" s="47"/>
      <c r="DH463" s="47"/>
      <c r="DI463" s="47"/>
      <c r="DJ463" s="47"/>
      <c r="DK463" s="47"/>
      <c r="DL463" s="47"/>
      <c r="DM463" s="47"/>
      <c r="DN463" s="47"/>
      <c r="DO463" s="47"/>
      <c r="DP463" s="47"/>
      <c r="DQ463" s="47"/>
      <c r="DR463" s="47"/>
      <c r="DS463" s="47"/>
      <c r="DT463" s="47"/>
      <c r="DU463" s="47"/>
      <c r="DV463" s="47"/>
      <c r="DW463" s="47"/>
      <c r="DX463" s="47"/>
      <c r="DY463" s="47"/>
      <c r="DZ463" s="47"/>
      <c r="EA463" s="47"/>
      <c r="EB463" s="47"/>
      <c r="EC463" s="47"/>
      <c r="ED463" s="47"/>
      <c r="EE463" s="47"/>
      <c r="EF463" s="47"/>
      <c r="EG463" s="47"/>
      <c r="EH463" s="47"/>
      <c r="EI463" s="47"/>
      <c r="EJ463" s="47"/>
      <c r="EK463" s="47"/>
      <c r="EL463" s="47"/>
      <c r="EM463" s="47"/>
      <c r="EN463" s="47"/>
      <c r="EO463" s="47"/>
      <c r="EP463" s="47"/>
      <c r="EQ463" s="47"/>
      <c r="ER463" s="47"/>
      <c r="ES463" s="47"/>
      <c r="EX463" s="48"/>
      <c r="EY463" s="48"/>
      <c r="EZ463" s="48"/>
      <c r="FA463" s="48"/>
      <c r="FB463" s="48"/>
      <c r="FC463" s="48"/>
      <c r="FD463" s="48"/>
    </row>
    <row r="464" spans="1:160" s="19" customFormat="1" ht="15" customHeight="1" x14ac:dyDescent="0.25">
      <c r="A464" s="82"/>
      <c r="B464" s="82"/>
      <c r="C464" s="82"/>
      <c r="AF464" s="82"/>
      <c r="AG464" s="82"/>
      <c r="AH464" s="81"/>
      <c r="AI464" s="45"/>
      <c r="AJ464" s="46"/>
      <c r="AK464" s="46"/>
      <c r="AL464" s="46"/>
      <c r="AM464" s="46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47"/>
      <c r="CX464" s="47"/>
      <c r="CY464" s="47"/>
      <c r="CZ464" s="47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7"/>
      <c r="DM464" s="47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7"/>
      <c r="DY464" s="47"/>
      <c r="DZ464" s="47"/>
      <c r="EA464" s="47"/>
      <c r="EB464" s="47"/>
      <c r="EC464" s="47"/>
      <c r="ED464" s="47"/>
      <c r="EE464" s="47"/>
      <c r="EF464" s="47"/>
      <c r="EG464" s="47"/>
      <c r="EH464" s="47"/>
      <c r="EI464" s="47"/>
      <c r="EJ464" s="47"/>
      <c r="EK464" s="47"/>
      <c r="EL464" s="47"/>
      <c r="EM464" s="47"/>
      <c r="EN464" s="47"/>
      <c r="EO464" s="47"/>
      <c r="EP464" s="47"/>
      <c r="EQ464" s="47"/>
      <c r="ER464" s="47"/>
      <c r="ES464" s="47"/>
      <c r="EX464" s="48"/>
      <c r="EY464" s="48"/>
      <c r="EZ464" s="48"/>
      <c r="FA464" s="48"/>
      <c r="FB464" s="48"/>
      <c r="FC464" s="48"/>
      <c r="FD464" s="48"/>
    </row>
    <row r="465" spans="1:160" s="19" customFormat="1" ht="15" customHeight="1" x14ac:dyDescent="0.25">
      <c r="A465" s="82"/>
      <c r="B465" s="82"/>
      <c r="C465" s="82"/>
      <c r="AF465" s="82"/>
      <c r="AG465" s="82"/>
      <c r="AH465" s="81"/>
      <c r="AI465" s="45"/>
      <c r="AJ465" s="46"/>
      <c r="AK465" s="46"/>
      <c r="AL465" s="46"/>
      <c r="AM465" s="46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7"/>
      <c r="CF465" s="47"/>
      <c r="CG465" s="47"/>
      <c r="CH465" s="47"/>
      <c r="CI465" s="47"/>
      <c r="CJ465" s="47"/>
      <c r="CK465" s="47"/>
      <c r="CL465" s="47"/>
      <c r="CM465" s="47"/>
      <c r="CN465" s="47"/>
      <c r="CO465" s="47"/>
      <c r="CP465" s="47"/>
      <c r="CQ465" s="47"/>
      <c r="CR465" s="47"/>
      <c r="CS465" s="47"/>
      <c r="CT465" s="47"/>
      <c r="CU465" s="47"/>
      <c r="CV465" s="47"/>
      <c r="CW465" s="47"/>
      <c r="CX465" s="47"/>
      <c r="CY465" s="47"/>
      <c r="CZ465" s="47"/>
      <c r="DA465" s="47"/>
      <c r="DB465" s="47"/>
      <c r="DC465" s="47"/>
      <c r="DD465" s="47"/>
      <c r="DE465" s="47"/>
      <c r="DF465" s="47"/>
      <c r="DG465" s="47"/>
      <c r="DH465" s="47"/>
      <c r="DI465" s="47"/>
      <c r="DJ465" s="47"/>
      <c r="DK465" s="47"/>
      <c r="DL465" s="47"/>
      <c r="DM465" s="47"/>
      <c r="DN465" s="47"/>
      <c r="DO465" s="47"/>
      <c r="DP465" s="47"/>
      <c r="DQ465" s="47"/>
      <c r="DR465" s="47"/>
      <c r="DS465" s="47"/>
      <c r="DT465" s="47"/>
      <c r="DU465" s="47"/>
      <c r="DV465" s="47"/>
      <c r="DW465" s="47"/>
      <c r="DX465" s="47"/>
      <c r="DY465" s="47"/>
      <c r="DZ465" s="47"/>
      <c r="EA465" s="47"/>
      <c r="EB465" s="47"/>
      <c r="EC465" s="47"/>
      <c r="ED465" s="47"/>
      <c r="EE465" s="47"/>
      <c r="EF465" s="47"/>
      <c r="EG465" s="47"/>
      <c r="EH465" s="47"/>
      <c r="EI465" s="47"/>
      <c r="EJ465" s="47"/>
      <c r="EK465" s="47"/>
      <c r="EL465" s="47"/>
      <c r="EM465" s="47"/>
      <c r="EN465" s="47"/>
      <c r="EO465" s="47"/>
      <c r="EP465" s="47"/>
      <c r="EQ465" s="47"/>
      <c r="ER465" s="47"/>
      <c r="ES465" s="47"/>
      <c r="EX465" s="48"/>
      <c r="EY465" s="48"/>
      <c r="EZ465" s="48"/>
      <c r="FA465" s="48"/>
      <c r="FB465" s="48"/>
      <c r="FC465" s="48"/>
      <c r="FD465" s="48"/>
    </row>
    <row r="466" spans="1:160" s="19" customFormat="1" ht="15" customHeight="1" x14ac:dyDescent="0.25">
      <c r="A466" s="82"/>
      <c r="B466" s="82"/>
      <c r="C466" s="82"/>
      <c r="AF466" s="82"/>
      <c r="AG466" s="82"/>
      <c r="AH466" s="81"/>
      <c r="AI466" s="45"/>
      <c r="AJ466" s="46"/>
      <c r="AK466" s="46"/>
      <c r="AL466" s="46"/>
      <c r="AM466" s="46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47"/>
      <c r="CD466" s="47"/>
      <c r="CE466" s="47"/>
      <c r="CF466" s="47"/>
      <c r="CG466" s="47"/>
      <c r="CH466" s="47"/>
      <c r="CI466" s="47"/>
      <c r="CJ466" s="47"/>
      <c r="CK466" s="47"/>
      <c r="CL466" s="47"/>
      <c r="CM466" s="47"/>
      <c r="CN466" s="47"/>
      <c r="CO466" s="47"/>
      <c r="CP466" s="47"/>
      <c r="CQ466" s="47"/>
      <c r="CR466" s="47"/>
      <c r="CS466" s="47"/>
      <c r="CT466" s="47"/>
      <c r="CU466" s="47"/>
      <c r="CV466" s="47"/>
      <c r="CW466" s="47"/>
      <c r="CX466" s="47"/>
      <c r="CY466" s="47"/>
      <c r="CZ466" s="47"/>
      <c r="DA466" s="47"/>
      <c r="DB466" s="47"/>
      <c r="DC466" s="47"/>
      <c r="DD466" s="47"/>
      <c r="DE466" s="47"/>
      <c r="DF466" s="47"/>
      <c r="DG466" s="47"/>
      <c r="DH466" s="47"/>
      <c r="DI466" s="47"/>
      <c r="DJ466" s="47"/>
      <c r="DK466" s="47"/>
      <c r="DL466" s="47"/>
      <c r="DM466" s="47"/>
      <c r="DN466" s="47"/>
      <c r="DO466" s="47"/>
      <c r="DP466" s="47"/>
      <c r="DQ466" s="47"/>
      <c r="DR466" s="47"/>
      <c r="DS466" s="47"/>
      <c r="DT466" s="47"/>
      <c r="DU466" s="47"/>
      <c r="DV466" s="47"/>
      <c r="DW466" s="47"/>
      <c r="DX466" s="47"/>
      <c r="DY466" s="47"/>
      <c r="DZ466" s="47"/>
      <c r="EA466" s="47"/>
      <c r="EB466" s="47"/>
      <c r="EC466" s="47"/>
      <c r="ED466" s="47"/>
      <c r="EE466" s="47"/>
      <c r="EF466" s="47"/>
      <c r="EG466" s="47"/>
      <c r="EH466" s="47"/>
      <c r="EI466" s="47"/>
      <c r="EJ466" s="47"/>
      <c r="EK466" s="47"/>
      <c r="EL466" s="47"/>
      <c r="EM466" s="47"/>
      <c r="EN466" s="47"/>
      <c r="EO466" s="47"/>
      <c r="EP466" s="47"/>
      <c r="EQ466" s="47"/>
      <c r="ER466" s="47"/>
      <c r="ES466" s="47"/>
      <c r="EX466" s="48"/>
      <c r="EY466" s="48"/>
      <c r="EZ466" s="48"/>
      <c r="FA466" s="48"/>
      <c r="FB466" s="48"/>
      <c r="FC466" s="48"/>
      <c r="FD466" s="48"/>
    </row>
    <row r="467" spans="1:160" s="19" customFormat="1" ht="15" customHeight="1" x14ac:dyDescent="0.25">
      <c r="A467" s="82"/>
      <c r="B467" s="82"/>
      <c r="C467" s="82"/>
      <c r="AF467" s="82"/>
      <c r="AG467" s="82"/>
      <c r="AH467" s="81"/>
      <c r="AI467" s="45"/>
      <c r="AJ467" s="46"/>
      <c r="AK467" s="46"/>
      <c r="AL467" s="46"/>
      <c r="AM467" s="46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47"/>
      <c r="CD467" s="47"/>
      <c r="CE467" s="47"/>
      <c r="CF467" s="47"/>
      <c r="CG467" s="47"/>
      <c r="CH467" s="47"/>
      <c r="CI467" s="47"/>
      <c r="CJ467" s="47"/>
      <c r="CK467" s="47"/>
      <c r="CL467" s="47"/>
      <c r="CM467" s="47"/>
      <c r="CN467" s="47"/>
      <c r="CO467" s="47"/>
      <c r="CP467" s="47"/>
      <c r="CQ467" s="47"/>
      <c r="CR467" s="47"/>
      <c r="CS467" s="47"/>
      <c r="CT467" s="47"/>
      <c r="CU467" s="47"/>
      <c r="CV467" s="47"/>
      <c r="CW467" s="47"/>
      <c r="CX467" s="47"/>
      <c r="CY467" s="47"/>
      <c r="CZ467" s="47"/>
      <c r="DA467" s="47"/>
      <c r="DB467" s="47"/>
      <c r="DC467" s="47"/>
      <c r="DD467" s="47"/>
      <c r="DE467" s="47"/>
      <c r="DF467" s="47"/>
      <c r="DG467" s="47"/>
      <c r="DH467" s="47"/>
      <c r="DI467" s="47"/>
      <c r="DJ467" s="47"/>
      <c r="DK467" s="47"/>
      <c r="DL467" s="47"/>
      <c r="DM467" s="47"/>
      <c r="DN467" s="47"/>
      <c r="DO467" s="47"/>
      <c r="DP467" s="47"/>
      <c r="DQ467" s="47"/>
      <c r="DR467" s="47"/>
      <c r="DS467" s="47"/>
      <c r="DT467" s="47"/>
      <c r="DU467" s="47"/>
      <c r="DV467" s="47"/>
      <c r="DW467" s="47"/>
      <c r="DX467" s="47"/>
      <c r="DY467" s="47"/>
      <c r="DZ467" s="47"/>
      <c r="EA467" s="47"/>
      <c r="EB467" s="47"/>
      <c r="EC467" s="47"/>
      <c r="ED467" s="47"/>
      <c r="EE467" s="47"/>
      <c r="EF467" s="47"/>
      <c r="EG467" s="47"/>
      <c r="EH467" s="47"/>
      <c r="EI467" s="47"/>
      <c r="EJ467" s="47"/>
      <c r="EK467" s="47"/>
      <c r="EL467" s="47"/>
      <c r="EM467" s="47"/>
      <c r="EN467" s="47"/>
      <c r="EO467" s="47"/>
      <c r="EP467" s="47"/>
      <c r="EQ467" s="47"/>
      <c r="ER467" s="47"/>
      <c r="ES467" s="47"/>
      <c r="EX467" s="48"/>
      <c r="EY467" s="48"/>
      <c r="EZ467" s="48"/>
      <c r="FA467" s="48"/>
      <c r="FB467" s="48"/>
      <c r="FC467" s="48"/>
      <c r="FD467" s="48"/>
    </row>
    <row r="468" spans="1:160" s="19" customFormat="1" ht="15" customHeight="1" x14ac:dyDescent="0.25">
      <c r="A468" s="82"/>
      <c r="B468" s="82"/>
      <c r="C468" s="82"/>
      <c r="AF468" s="82"/>
      <c r="AG468" s="82"/>
      <c r="AH468" s="81"/>
      <c r="AI468" s="45"/>
      <c r="AJ468" s="46"/>
      <c r="AK468" s="46"/>
      <c r="AL468" s="46"/>
      <c r="AM468" s="46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7"/>
      <c r="CF468" s="47"/>
      <c r="CG468" s="47"/>
      <c r="CH468" s="47"/>
      <c r="CI468" s="47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47"/>
      <c r="CU468" s="47"/>
      <c r="CV468" s="47"/>
      <c r="CW468" s="47"/>
      <c r="CX468" s="47"/>
      <c r="CY468" s="47"/>
      <c r="CZ468" s="47"/>
      <c r="DA468" s="47"/>
      <c r="DB468" s="47"/>
      <c r="DC468" s="47"/>
      <c r="DD468" s="47"/>
      <c r="DE468" s="47"/>
      <c r="DF468" s="47"/>
      <c r="DG468" s="47"/>
      <c r="DH468" s="47"/>
      <c r="DI468" s="47"/>
      <c r="DJ468" s="47"/>
      <c r="DK468" s="47"/>
      <c r="DL468" s="47"/>
      <c r="DM468" s="47"/>
      <c r="DN468" s="47"/>
      <c r="DO468" s="47"/>
      <c r="DP468" s="47"/>
      <c r="DQ468" s="47"/>
      <c r="DR468" s="47"/>
      <c r="DS468" s="47"/>
      <c r="DT468" s="47"/>
      <c r="DU468" s="47"/>
      <c r="DV468" s="47"/>
      <c r="DW468" s="47"/>
      <c r="DX468" s="47"/>
      <c r="DY468" s="47"/>
      <c r="DZ468" s="47"/>
      <c r="EA468" s="47"/>
      <c r="EB468" s="47"/>
      <c r="EC468" s="47"/>
      <c r="ED468" s="47"/>
      <c r="EE468" s="47"/>
      <c r="EF468" s="47"/>
      <c r="EG468" s="47"/>
      <c r="EH468" s="47"/>
      <c r="EI468" s="47"/>
      <c r="EJ468" s="47"/>
      <c r="EK468" s="47"/>
      <c r="EL468" s="47"/>
      <c r="EM468" s="47"/>
      <c r="EN468" s="47"/>
      <c r="EO468" s="47"/>
      <c r="EP468" s="47"/>
      <c r="EQ468" s="47"/>
      <c r="ER468" s="47"/>
      <c r="ES468" s="47"/>
      <c r="EX468" s="48"/>
      <c r="EY468" s="48"/>
      <c r="EZ468" s="48"/>
      <c r="FA468" s="48"/>
      <c r="FB468" s="48"/>
      <c r="FC468" s="48"/>
      <c r="FD468" s="48"/>
    </row>
    <row r="469" spans="1:160" s="19" customFormat="1" ht="15" customHeight="1" x14ac:dyDescent="0.25">
      <c r="A469" s="82"/>
      <c r="B469" s="82"/>
      <c r="C469" s="82"/>
      <c r="AF469" s="82"/>
      <c r="AG469" s="82"/>
      <c r="AH469" s="81"/>
      <c r="AI469" s="45"/>
      <c r="AJ469" s="46"/>
      <c r="AK469" s="46"/>
      <c r="AL469" s="46"/>
      <c r="AM469" s="46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47"/>
      <c r="CD469" s="47"/>
      <c r="CE469" s="47"/>
      <c r="CF469" s="47"/>
      <c r="CG469" s="47"/>
      <c r="CH469" s="47"/>
      <c r="CI469" s="47"/>
      <c r="CJ469" s="47"/>
      <c r="CK469" s="47"/>
      <c r="CL469" s="47"/>
      <c r="CM469" s="47"/>
      <c r="CN469" s="47"/>
      <c r="CO469" s="47"/>
      <c r="CP469" s="47"/>
      <c r="CQ469" s="47"/>
      <c r="CR469" s="47"/>
      <c r="CS469" s="47"/>
      <c r="CT469" s="47"/>
      <c r="CU469" s="47"/>
      <c r="CV469" s="47"/>
      <c r="CW469" s="47"/>
      <c r="CX469" s="47"/>
      <c r="CY469" s="47"/>
      <c r="CZ469" s="47"/>
      <c r="DA469" s="47"/>
      <c r="DB469" s="47"/>
      <c r="DC469" s="47"/>
      <c r="DD469" s="47"/>
      <c r="DE469" s="47"/>
      <c r="DF469" s="47"/>
      <c r="DG469" s="47"/>
      <c r="DH469" s="47"/>
      <c r="DI469" s="47"/>
      <c r="DJ469" s="47"/>
      <c r="DK469" s="47"/>
      <c r="DL469" s="47"/>
      <c r="DM469" s="47"/>
      <c r="DN469" s="47"/>
      <c r="DO469" s="47"/>
      <c r="DP469" s="47"/>
      <c r="DQ469" s="47"/>
      <c r="DR469" s="47"/>
      <c r="DS469" s="47"/>
      <c r="DT469" s="47"/>
      <c r="DU469" s="47"/>
      <c r="DV469" s="47"/>
      <c r="DW469" s="47"/>
      <c r="DX469" s="47"/>
      <c r="DY469" s="47"/>
      <c r="DZ469" s="47"/>
      <c r="EA469" s="47"/>
      <c r="EB469" s="47"/>
      <c r="EC469" s="47"/>
      <c r="ED469" s="47"/>
      <c r="EE469" s="47"/>
      <c r="EF469" s="47"/>
      <c r="EG469" s="47"/>
      <c r="EH469" s="47"/>
      <c r="EI469" s="47"/>
      <c r="EJ469" s="47"/>
      <c r="EK469" s="47"/>
      <c r="EL469" s="47"/>
      <c r="EM469" s="47"/>
      <c r="EN469" s="47"/>
      <c r="EO469" s="47"/>
      <c r="EP469" s="47"/>
      <c r="EQ469" s="47"/>
      <c r="ER469" s="47"/>
      <c r="ES469" s="47"/>
      <c r="EX469" s="48"/>
      <c r="EY469" s="48"/>
      <c r="EZ469" s="48"/>
      <c r="FA469" s="48"/>
      <c r="FB469" s="48"/>
      <c r="FC469" s="48"/>
      <c r="FD469" s="48"/>
    </row>
    <row r="470" spans="1:160" s="19" customFormat="1" ht="15" customHeight="1" x14ac:dyDescent="0.25">
      <c r="A470" s="82"/>
      <c r="B470" s="82"/>
      <c r="C470" s="82"/>
      <c r="AF470" s="82"/>
      <c r="AG470" s="82"/>
      <c r="AH470" s="81"/>
      <c r="AI470" s="45"/>
      <c r="AJ470" s="46"/>
      <c r="AK470" s="46"/>
      <c r="AL470" s="46"/>
      <c r="AM470" s="46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7"/>
      <c r="CF470" s="47"/>
      <c r="CG470" s="47"/>
      <c r="CH470" s="47"/>
      <c r="CI470" s="47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47"/>
      <c r="CU470" s="47"/>
      <c r="CV470" s="47"/>
      <c r="CW470" s="47"/>
      <c r="CX470" s="47"/>
      <c r="CY470" s="47"/>
      <c r="CZ470" s="47"/>
      <c r="DA470" s="47"/>
      <c r="DB470" s="47"/>
      <c r="DC470" s="47"/>
      <c r="DD470" s="47"/>
      <c r="DE470" s="47"/>
      <c r="DF470" s="47"/>
      <c r="DG470" s="47"/>
      <c r="DH470" s="47"/>
      <c r="DI470" s="47"/>
      <c r="DJ470" s="47"/>
      <c r="DK470" s="47"/>
      <c r="DL470" s="47"/>
      <c r="DM470" s="47"/>
      <c r="DN470" s="47"/>
      <c r="DO470" s="47"/>
      <c r="DP470" s="47"/>
      <c r="DQ470" s="47"/>
      <c r="DR470" s="47"/>
      <c r="DS470" s="47"/>
      <c r="DT470" s="47"/>
      <c r="DU470" s="47"/>
      <c r="DV470" s="47"/>
      <c r="DW470" s="47"/>
      <c r="DX470" s="47"/>
      <c r="DY470" s="47"/>
      <c r="DZ470" s="47"/>
      <c r="EA470" s="47"/>
      <c r="EB470" s="47"/>
      <c r="EC470" s="47"/>
      <c r="ED470" s="47"/>
      <c r="EE470" s="47"/>
      <c r="EF470" s="47"/>
      <c r="EG470" s="47"/>
      <c r="EH470" s="47"/>
      <c r="EI470" s="47"/>
      <c r="EJ470" s="47"/>
      <c r="EK470" s="47"/>
      <c r="EL470" s="47"/>
      <c r="EM470" s="47"/>
      <c r="EN470" s="47"/>
      <c r="EO470" s="47"/>
      <c r="EP470" s="47"/>
      <c r="EQ470" s="47"/>
      <c r="ER470" s="47"/>
      <c r="ES470" s="47"/>
      <c r="EX470" s="48"/>
      <c r="EY470" s="48"/>
      <c r="EZ470" s="48"/>
      <c r="FA470" s="48"/>
      <c r="FB470" s="48"/>
      <c r="FC470" s="48"/>
      <c r="FD470" s="48"/>
    </row>
    <row r="471" spans="1:160" s="19" customFormat="1" ht="15" customHeight="1" x14ac:dyDescent="0.25">
      <c r="A471" s="82"/>
      <c r="B471" s="82"/>
      <c r="C471" s="82"/>
      <c r="AF471" s="82"/>
      <c r="AG471" s="82"/>
      <c r="AH471" s="81"/>
      <c r="AI471" s="45"/>
      <c r="AJ471" s="46"/>
      <c r="AK471" s="46"/>
      <c r="AL471" s="46"/>
      <c r="AM471" s="46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7"/>
      <c r="CF471" s="47"/>
      <c r="CG471" s="47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7"/>
      <c r="CU471" s="47"/>
      <c r="CV471" s="47"/>
      <c r="CW471" s="47"/>
      <c r="CX471" s="47"/>
      <c r="CY471" s="47"/>
      <c r="CZ471" s="47"/>
      <c r="DA471" s="47"/>
      <c r="DB471" s="47"/>
      <c r="DC471" s="47"/>
      <c r="DD471" s="47"/>
      <c r="DE471" s="47"/>
      <c r="DF471" s="47"/>
      <c r="DG471" s="47"/>
      <c r="DH471" s="47"/>
      <c r="DI471" s="47"/>
      <c r="DJ471" s="47"/>
      <c r="DK471" s="47"/>
      <c r="DL471" s="47"/>
      <c r="DM471" s="47"/>
      <c r="DN471" s="47"/>
      <c r="DO471" s="47"/>
      <c r="DP471" s="47"/>
      <c r="DQ471" s="47"/>
      <c r="DR471" s="47"/>
      <c r="DS471" s="47"/>
      <c r="DT471" s="47"/>
      <c r="DU471" s="47"/>
      <c r="DV471" s="47"/>
      <c r="DW471" s="47"/>
      <c r="DX471" s="47"/>
      <c r="DY471" s="47"/>
      <c r="DZ471" s="47"/>
      <c r="EA471" s="47"/>
      <c r="EB471" s="47"/>
      <c r="EC471" s="47"/>
      <c r="ED471" s="47"/>
      <c r="EE471" s="47"/>
      <c r="EF471" s="47"/>
      <c r="EG471" s="47"/>
      <c r="EH471" s="47"/>
      <c r="EI471" s="47"/>
      <c r="EJ471" s="47"/>
      <c r="EK471" s="47"/>
      <c r="EL471" s="47"/>
      <c r="EM471" s="47"/>
      <c r="EN471" s="47"/>
      <c r="EO471" s="47"/>
      <c r="EP471" s="47"/>
      <c r="EQ471" s="47"/>
      <c r="ER471" s="47"/>
      <c r="ES471" s="47"/>
      <c r="EX471" s="48"/>
      <c r="EY471" s="48"/>
      <c r="EZ471" s="48"/>
      <c r="FA471" s="48"/>
      <c r="FB471" s="48"/>
      <c r="FC471" s="48"/>
      <c r="FD471" s="48"/>
    </row>
    <row r="472" spans="1:160" s="19" customFormat="1" ht="15" customHeight="1" x14ac:dyDescent="0.25">
      <c r="A472" s="82"/>
      <c r="B472" s="82"/>
      <c r="C472" s="82"/>
      <c r="AF472" s="82"/>
      <c r="AG472" s="82"/>
      <c r="AH472" s="81"/>
      <c r="AI472" s="45"/>
      <c r="AJ472" s="46"/>
      <c r="AK472" s="46"/>
      <c r="AL472" s="46"/>
      <c r="AM472" s="46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7"/>
      <c r="CF472" s="47"/>
      <c r="CG472" s="47"/>
      <c r="CH472" s="47"/>
      <c r="CI472" s="47"/>
      <c r="CJ472" s="47"/>
      <c r="CK472" s="47"/>
      <c r="CL472" s="47"/>
      <c r="CM472" s="47"/>
      <c r="CN472" s="47"/>
      <c r="CO472" s="47"/>
      <c r="CP472" s="47"/>
      <c r="CQ472" s="47"/>
      <c r="CR472" s="47"/>
      <c r="CS472" s="47"/>
      <c r="CT472" s="47"/>
      <c r="CU472" s="47"/>
      <c r="CV472" s="47"/>
      <c r="CW472" s="47"/>
      <c r="CX472" s="47"/>
      <c r="CY472" s="47"/>
      <c r="CZ472" s="47"/>
      <c r="DA472" s="47"/>
      <c r="DB472" s="47"/>
      <c r="DC472" s="47"/>
      <c r="DD472" s="47"/>
      <c r="DE472" s="47"/>
      <c r="DF472" s="47"/>
      <c r="DG472" s="47"/>
      <c r="DH472" s="47"/>
      <c r="DI472" s="47"/>
      <c r="DJ472" s="47"/>
      <c r="DK472" s="47"/>
      <c r="DL472" s="47"/>
      <c r="DM472" s="47"/>
      <c r="DN472" s="47"/>
      <c r="DO472" s="47"/>
      <c r="DP472" s="47"/>
      <c r="DQ472" s="47"/>
      <c r="DR472" s="47"/>
      <c r="DS472" s="47"/>
      <c r="DT472" s="47"/>
      <c r="DU472" s="47"/>
      <c r="DV472" s="47"/>
      <c r="DW472" s="47"/>
      <c r="DX472" s="47"/>
      <c r="DY472" s="47"/>
      <c r="DZ472" s="47"/>
      <c r="EA472" s="47"/>
      <c r="EB472" s="47"/>
      <c r="EC472" s="47"/>
      <c r="ED472" s="47"/>
      <c r="EE472" s="47"/>
      <c r="EF472" s="47"/>
      <c r="EG472" s="47"/>
      <c r="EH472" s="47"/>
      <c r="EI472" s="47"/>
      <c r="EJ472" s="47"/>
      <c r="EK472" s="47"/>
      <c r="EL472" s="47"/>
      <c r="EM472" s="47"/>
      <c r="EN472" s="47"/>
      <c r="EO472" s="47"/>
      <c r="EP472" s="47"/>
      <c r="EQ472" s="47"/>
      <c r="ER472" s="47"/>
      <c r="ES472" s="47"/>
      <c r="EX472" s="48"/>
      <c r="EY472" s="48"/>
      <c r="EZ472" s="48"/>
      <c r="FA472" s="48"/>
      <c r="FB472" s="48"/>
      <c r="FC472" s="48"/>
      <c r="FD472" s="48"/>
    </row>
    <row r="473" spans="1:160" s="19" customFormat="1" ht="15" customHeight="1" x14ac:dyDescent="0.25">
      <c r="A473" s="82"/>
      <c r="B473" s="82"/>
      <c r="C473" s="82"/>
      <c r="AF473" s="82"/>
      <c r="AG473" s="82"/>
      <c r="AH473" s="81"/>
      <c r="AI473" s="45"/>
      <c r="AJ473" s="46"/>
      <c r="AK473" s="46"/>
      <c r="AL473" s="46"/>
      <c r="AM473" s="46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7"/>
      <c r="CF473" s="47"/>
      <c r="CG473" s="47"/>
      <c r="CH473" s="47"/>
      <c r="CI473" s="47"/>
      <c r="CJ473" s="47"/>
      <c r="CK473" s="47"/>
      <c r="CL473" s="47"/>
      <c r="CM473" s="47"/>
      <c r="CN473" s="47"/>
      <c r="CO473" s="47"/>
      <c r="CP473" s="47"/>
      <c r="CQ473" s="47"/>
      <c r="CR473" s="47"/>
      <c r="CS473" s="47"/>
      <c r="CT473" s="47"/>
      <c r="CU473" s="47"/>
      <c r="CV473" s="47"/>
      <c r="CW473" s="47"/>
      <c r="CX473" s="47"/>
      <c r="CY473" s="47"/>
      <c r="CZ473" s="47"/>
      <c r="DA473" s="47"/>
      <c r="DB473" s="47"/>
      <c r="DC473" s="47"/>
      <c r="DD473" s="47"/>
      <c r="DE473" s="47"/>
      <c r="DF473" s="47"/>
      <c r="DG473" s="47"/>
      <c r="DH473" s="47"/>
      <c r="DI473" s="47"/>
      <c r="DJ473" s="47"/>
      <c r="DK473" s="47"/>
      <c r="DL473" s="47"/>
      <c r="DM473" s="47"/>
      <c r="DN473" s="47"/>
      <c r="DO473" s="47"/>
      <c r="DP473" s="47"/>
      <c r="DQ473" s="47"/>
      <c r="DR473" s="47"/>
      <c r="DS473" s="47"/>
      <c r="DT473" s="47"/>
      <c r="DU473" s="47"/>
      <c r="DV473" s="47"/>
      <c r="DW473" s="47"/>
      <c r="DX473" s="47"/>
      <c r="DY473" s="47"/>
      <c r="DZ473" s="47"/>
      <c r="EA473" s="47"/>
      <c r="EB473" s="47"/>
      <c r="EC473" s="47"/>
      <c r="ED473" s="47"/>
      <c r="EE473" s="47"/>
      <c r="EF473" s="47"/>
      <c r="EG473" s="47"/>
      <c r="EH473" s="47"/>
      <c r="EI473" s="47"/>
      <c r="EJ473" s="47"/>
      <c r="EK473" s="47"/>
      <c r="EL473" s="47"/>
      <c r="EM473" s="47"/>
      <c r="EN473" s="47"/>
      <c r="EO473" s="47"/>
      <c r="EP473" s="47"/>
      <c r="EQ473" s="47"/>
      <c r="ER473" s="47"/>
      <c r="ES473" s="47"/>
      <c r="EX473" s="48"/>
      <c r="EY473" s="48"/>
      <c r="EZ473" s="48"/>
      <c r="FA473" s="48"/>
      <c r="FB473" s="48"/>
      <c r="FC473" s="48"/>
      <c r="FD473" s="48"/>
    </row>
    <row r="474" spans="1:160" s="19" customFormat="1" ht="15" customHeight="1" x14ac:dyDescent="0.25">
      <c r="A474" s="82"/>
      <c r="B474" s="82"/>
      <c r="C474" s="82"/>
      <c r="AF474" s="82"/>
      <c r="AG474" s="82"/>
      <c r="AH474" s="81"/>
      <c r="AI474" s="45"/>
      <c r="AJ474" s="46"/>
      <c r="AK474" s="46"/>
      <c r="AL474" s="46"/>
      <c r="AM474" s="46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47"/>
      <c r="CD474" s="47"/>
      <c r="CE474" s="47"/>
      <c r="CF474" s="47"/>
      <c r="CG474" s="47"/>
      <c r="CH474" s="47"/>
      <c r="CI474" s="47"/>
      <c r="CJ474" s="47"/>
      <c r="CK474" s="47"/>
      <c r="CL474" s="47"/>
      <c r="CM474" s="47"/>
      <c r="CN474" s="47"/>
      <c r="CO474" s="47"/>
      <c r="CP474" s="47"/>
      <c r="CQ474" s="47"/>
      <c r="CR474" s="47"/>
      <c r="CS474" s="47"/>
      <c r="CT474" s="47"/>
      <c r="CU474" s="47"/>
      <c r="CV474" s="47"/>
      <c r="CW474" s="47"/>
      <c r="CX474" s="47"/>
      <c r="CY474" s="47"/>
      <c r="CZ474" s="47"/>
      <c r="DA474" s="47"/>
      <c r="DB474" s="47"/>
      <c r="DC474" s="47"/>
      <c r="DD474" s="47"/>
      <c r="DE474" s="47"/>
      <c r="DF474" s="47"/>
      <c r="DG474" s="47"/>
      <c r="DH474" s="47"/>
      <c r="DI474" s="47"/>
      <c r="DJ474" s="47"/>
      <c r="DK474" s="47"/>
      <c r="DL474" s="47"/>
      <c r="DM474" s="47"/>
      <c r="DN474" s="47"/>
      <c r="DO474" s="47"/>
      <c r="DP474" s="47"/>
      <c r="DQ474" s="47"/>
      <c r="DR474" s="47"/>
      <c r="DS474" s="47"/>
      <c r="DT474" s="47"/>
      <c r="DU474" s="47"/>
      <c r="DV474" s="47"/>
      <c r="DW474" s="47"/>
      <c r="DX474" s="47"/>
      <c r="DY474" s="47"/>
      <c r="DZ474" s="47"/>
      <c r="EA474" s="47"/>
      <c r="EB474" s="47"/>
      <c r="EC474" s="47"/>
      <c r="ED474" s="47"/>
      <c r="EE474" s="47"/>
      <c r="EF474" s="47"/>
      <c r="EG474" s="47"/>
      <c r="EH474" s="47"/>
      <c r="EI474" s="47"/>
      <c r="EJ474" s="47"/>
      <c r="EK474" s="47"/>
      <c r="EL474" s="47"/>
      <c r="EM474" s="47"/>
      <c r="EN474" s="47"/>
      <c r="EO474" s="47"/>
      <c r="EP474" s="47"/>
      <c r="EQ474" s="47"/>
      <c r="ER474" s="47"/>
      <c r="ES474" s="47"/>
      <c r="EX474" s="48"/>
      <c r="EY474" s="48"/>
      <c r="EZ474" s="48"/>
      <c r="FA474" s="48"/>
      <c r="FB474" s="48"/>
      <c r="FC474" s="48"/>
      <c r="FD474" s="48"/>
    </row>
    <row r="475" spans="1:160" s="19" customFormat="1" ht="15" customHeight="1" x14ac:dyDescent="0.25">
      <c r="A475" s="82"/>
      <c r="B475" s="82"/>
      <c r="C475" s="82"/>
      <c r="AF475" s="82"/>
      <c r="AG475" s="82"/>
      <c r="AH475" s="81"/>
      <c r="AI475" s="45"/>
      <c r="AJ475" s="46"/>
      <c r="AK475" s="46"/>
      <c r="AL475" s="46"/>
      <c r="AM475" s="46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47"/>
      <c r="CD475" s="47"/>
      <c r="CE475" s="47"/>
      <c r="CF475" s="47"/>
      <c r="CG475" s="47"/>
      <c r="CH475" s="47"/>
      <c r="CI475" s="47"/>
      <c r="CJ475" s="47"/>
      <c r="CK475" s="47"/>
      <c r="CL475" s="47"/>
      <c r="CM475" s="47"/>
      <c r="CN475" s="47"/>
      <c r="CO475" s="47"/>
      <c r="CP475" s="47"/>
      <c r="CQ475" s="47"/>
      <c r="CR475" s="47"/>
      <c r="CS475" s="47"/>
      <c r="CT475" s="47"/>
      <c r="CU475" s="47"/>
      <c r="CV475" s="47"/>
      <c r="CW475" s="47"/>
      <c r="CX475" s="47"/>
      <c r="CY475" s="47"/>
      <c r="CZ475" s="47"/>
      <c r="DA475" s="47"/>
      <c r="DB475" s="47"/>
      <c r="DC475" s="47"/>
      <c r="DD475" s="47"/>
      <c r="DE475" s="47"/>
      <c r="DF475" s="47"/>
      <c r="DG475" s="47"/>
      <c r="DH475" s="47"/>
      <c r="DI475" s="47"/>
      <c r="DJ475" s="47"/>
      <c r="DK475" s="47"/>
      <c r="DL475" s="47"/>
      <c r="DM475" s="47"/>
      <c r="DN475" s="47"/>
      <c r="DO475" s="47"/>
      <c r="DP475" s="47"/>
      <c r="DQ475" s="47"/>
      <c r="DR475" s="47"/>
      <c r="DS475" s="47"/>
      <c r="DT475" s="47"/>
      <c r="DU475" s="47"/>
      <c r="DV475" s="47"/>
      <c r="DW475" s="47"/>
      <c r="DX475" s="47"/>
      <c r="DY475" s="47"/>
      <c r="DZ475" s="47"/>
      <c r="EA475" s="47"/>
      <c r="EB475" s="47"/>
      <c r="EC475" s="47"/>
      <c r="ED475" s="47"/>
      <c r="EE475" s="47"/>
      <c r="EF475" s="47"/>
      <c r="EG475" s="47"/>
      <c r="EH475" s="47"/>
      <c r="EI475" s="47"/>
      <c r="EJ475" s="47"/>
      <c r="EK475" s="47"/>
      <c r="EL475" s="47"/>
      <c r="EM475" s="47"/>
      <c r="EN475" s="47"/>
      <c r="EO475" s="47"/>
      <c r="EP475" s="47"/>
      <c r="EQ475" s="47"/>
      <c r="ER475" s="47"/>
      <c r="ES475" s="47"/>
      <c r="EX475" s="48"/>
      <c r="EY475" s="48"/>
      <c r="EZ475" s="48"/>
      <c r="FA475" s="48"/>
      <c r="FB475" s="48"/>
      <c r="FC475" s="48"/>
      <c r="FD475" s="48"/>
    </row>
    <row r="476" spans="1:160" s="19" customFormat="1" ht="15" customHeight="1" x14ac:dyDescent="0.25">
      <c r="A476" s="82"/>
      <c r="B476" s="82"/>
      <c r="C476" s="82"/>
      <c r="AF476" s="82"/>
      <c r="AG476" s="82"/>
      <c r="AH476" s="81"/>
      <c r="AI476" s="45"/>
      <c r="AJ476" s="46"/>
      <c r="AK476" s="46"/>
      <c r="AL476" s="46"/>
      <c r="AM476" s="46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47"/>
      <c r="CD476" s="47"/>
      <c r="CE476" s="47"/>
      <c r="CF476" s="47"/>
      <c r="CG476" s="47"/>
      <c r="CH476" s="47"/>
      <c r="CI476" s="47"/>
      <c r="CJ476" s="47"/>
      <c r="CK476" s="47"/>
      <c r="CL476" s="47"/>
      <c r="CM476" s="47"/>
      <c r="CN476" s="47"/>
      <c r="CO476" s="47"/>
      <c r="CP476" s="47"/>
      <c r="CQ476" s="47"/>
      <c r="CR476" s="47"/>
      <c r="CS476" s="47"/>
      <c r="CT476" s="47"/>
      <c r="CU476" s="47"/>
      <c r="CV476" s="47"/>
      <c r="CW476" s="47"/>
      <c r="CX476" s="47"/>
      <c r="CY476" s="47"/>
      <c r="CZ476" s="47"/>
      <c r="DA476" s="47"/>
      <c r="DB476" s="47"/>
      <c r="DC476" s="47"/>
      <c r="DD476" s="47"/>
      <c r="DE476" s="47"/>
      <c r="DF476" s="47"/>
      <c r="DG476" s="47"/>
      <c r="DH476" s="47"/>
      <c r="DI476" s="47"/>
      <c r="DJ476" s="47"/>
      <c r="DK476" s="47"/>
      <c r="DL476" s="47"/>
      <c r="DM476" s="47"/>
      <c r="DN476" s="47"/>
      <c r="DO476" s="47"/>
      <c r="DP476" s="47"/>
      <c r="DQ476" s="47"/>
      <c r="DR476" s="47"/>
      <c r="DS476" s="47"/>
      <c r="DT476" s="47"/>
      <c r="DU476" s="47"/>
      <c r="DV476" s="47"/>
      <c r="DW476" s="47"/>
      <c r="DX476" s="47"/>
      <c r="DY476" s="47"/>
      <c r="DZ476" s="47"/>
      <c r="EA476" s="47"/>
      <c r="EB476" s="47"/>
      <c r="EC476" s="47"/>
      <c r="ED476" s="47"/>
      <c r="EE476" s="47"/>
      <c r="EF476" s="47"/>
      <c r="EG476" s="47"/>
      <c r="EH476" s="47"/>
      <c r="EI476" s="47"/>
      <c r="EJ476" s="47"/>
      <c r="EK476" s="47"/>
      <c r="EL476" s="47"/>
      <c r="EM476" s="47"/>
      <c r="EN476" s="47"/>
      <c r="EO476" s="47"/>
      <c r="EP476" s="47"/>
      <c r="EQ476" s="47"/>
      <c r="ER476" s="47"/>
      <c r="ES476" s="47"/>
      <c r="EX476" s="48"/>
      <c r="EY476" s="48"/>
      <c r="EZ476" s="48"/>
      <c r="FA476" s="48"/>
      <c r="FB476" s="48"/>
      <c r="FC476" s="48"/>
      <c r="FD476" s="48"/>
    </row>
    <row r="477" spans="1:160" s="19" customFormat="1" ht="15" customHeight="1" x14ac:dyDescent="0.25">
      <c r="A477" s="82"/>
      <c r="B477" s="82"/>
      <c r="C477" s="82"/>
      <c r="AF477" s="82"/>
      <c r="AG477" s="82"/>
      <c r="AH477" s="81"/>
      <c r="AI477" s="45"/>
      <c r="AJ477" s="46"/>
      <c r="AK477" s="46"/>
      <c r="AL477" s="46"/>
      <c r="AM477" s="46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47"/>
      <c r="CD477" s="47"/>
      <c r="CE477" s="47"/>
      <c r="CF477" s="47"/>
      <c r="CG477" s="47"/>
      <c r="CH477" s="47"/>
      <c r="CI477" s="47"/>
      <c r="CJ477" s="47"/>
      <c r="CK477" s="47"/>
      <c r="CL477" s="47"/>
      <c r="CM477" s="47"/>
      <c r="CN477" s="47"/>
      <c r="CO477" s="47"/>
      <c r="CP477" s="47"/>
      <c r="CQ477" s="47"/>
      <c r="CR477" s="47"/>
      <c r="CS477" s="47"/>
      <c r="CT477" s="47"/>
      <c r="CU477" s="47"/>
      <c r="CV477" s="47"/>
      <c r="CW477" s="47"/>
      <c r="CX477" s="47"/>
      <c r="CY477" s="47"/>
      <c r="CZ477" s="47"/>
      <c r="DA477" s="47"/>
      <c r="DB477" s="47"/>
      <c r="DC477" s="47"/>
      <c r="DD477" s="47"/>
      <c r="DE477" s="47"/>
      <c r="DF477" s="47"/>
      <c r="DG477" s="47"/>
      <c r="DH477" s="47"/>
      <c r="DI477" s="47"/>
      <c r="DJ477" s="47"/>
      <c r="DK477" s="47"/>
      <c r="DL477" s="47"/>
      <c r="DM477" s="47"/>
      <c r="DN477" s="47"/>
      <c r="DO477" s="47"/>
      <c r="DP477" s="47"/>
      <c r="DQ477" s="47"/>
      <c r="DR477" s="47"/>
      <c r="DS477" s="47"/>
      <c r="DT477" s="47"/>
      <c r="DU477" s="47"/>
      <c r="DV477" s="47"/>
      <c r="DW477" s="47"/>
      <c r="DX477" s="47"/>
      <c r="DY477" s="47"/>
      <c r="DZ477" s="47"/>
      <c r="EA477" s="47"/>
      <c r="EB477" s="47"/>
      <c r="EC477" s="47"/>
      <c r="ED477" s="47"/>
      <c r="EE477" s="47"/>
      <c r="EF477" s="47"/>
      <c r="EG477" s="47"/>
      <c r="EH477" s="47"/>
      <c r="EI477" s="47"/>
      <c r="EJ477" s="47"/>
      <c r="EK477" s="47"/>
      <c r="EL477" s="47"/>
      <c r="EM477" s="47"/>
      <c r="EN477" s="47"/>
      <c r="EO477" s="47"/>
      <c r="EP477" s="47"/>
      <c r="EQ477" s="47"/>
      <c r="ER477" s="47"/>
      <c r="ES477" s="47"/>
      <c r="EX477" s="48"/>
      <c r="EY477" s="48"/>
      <c r="EZ477" s="48"/>
      <c r="FA477" s="48"/>
      <c r="FB477" s="48"/>
      <c r="FC477" s="48"/>
      <c r="FD477" s="48"/>
    </row>
    <row r="478" spans="1:160" s="19" customFormat="1" ht="15" customHeight="1" x14ac:dyDescent="0.25">
      <c r="A478" s="82"/>
      <c r="B478" s="82"/>
      <c r="C478" s="82"/>
      <c r="AF478" s="82"/>
      <c r="AG478" s="82"/>
      <c r="AH478" s="81"/>
      <c r="AI478" s="45"/>
      <c r="AJ478" s="46"/>
      <c r="AK478" s="46"/>
      <c r="AL478" s="46"/>
      <c r="AM478" s="46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7"/>
      <c r="CF478" s="47"/>
      <c r="CG478" s="47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7"/>
      <c r="CU478" s="47"/>
      <c r="CV478" s="47"/>
      <c r="CW478" s="47"/>
      <c r="CX478" s="47"/>
      <c r="CY478" s="47"/>
      <c r="CZ478" s="47"/>
      <c r="DA478" s="47"/>
      <c r="DB478" s="47"/>
      <c r="DC478" s="47"/>
      <c r="DD478" s="47"/>
      <c r="DE478" s="47"/>
      <c r="DF478" s="47"/>
      <c r="DG478" s="47"/>
      <c r="DH478" s="47"/>
      <c r="DI478" s="47"/>
      <c r="DJ478" s="47"/>
      <c r="DK478" s="47"/>
      <c r="DL478" s="47"/>
      <c r="DM478" s="47"/>
      <c r="DN478" s="47"/>
      <c r="DO478" s="47"/>
      <c r="DP478" s="47"/>
      <c r="DQ478" s="47"/>
      <c r="DR478" s="47"/>
      <c r="DS478" s="47"/>
      <c r="DT478" s="47"/>
      <c r="DU478" s="47"/>
      <c r="DV478" s="47"/>
      <c r="DW478" s="47"/>
      <c r="DX478" s="47"/>
      <c r="DY478" s="47"/>
      <c r="DZ478" s="47"/>
      <c r="EA478" s="47"/>
      <c r="EB478" s="47"/>
      <c r="EC478" s="47"/>
      <c r="ED478" s="47"/>
      <c r="EE478" s="47"/>
      <c r="EF478" s="47"/>
      <c r="EG478" s="47"/>
      <c r="EH478" s="47"/>
      <c r="EI478" s="47"/>
      <c r="EJ478" s="47"/>
      <c r="EK478" s="47"/>
      <c r="EL478" s="47"/>
      <c r="EM478" s="47"/>
      <c r="EN478" s="47"/>
      <c r="EO478" s="47"/>
      <c r="EP478" s="47"/>
      <c r="EQ478" s="47"/>
      <c r="ER478" s="47"/>
      <c r="ES478" s="47"/>
      <c r="EX478" s="48"/>
      <c r="EY478" s="48"/>
      <c r="EZ478" s="48"/>
      <c r="FA478" s="48"/>
      <c r="FB478" s="48"/>
      <c r="FC478" s="48"/>
      <c r="FD478" s="48"/>
    </row>
    <row r="479" spans="1:160" s="19" customFormat="1" ht="15" customHeight="1" x14ac:dyDescent="0.25">
      <c r="A479" s="82"/>
      <c r="B479" s="82"/>
      <c r="C479" s="82"/>
      <c r="AF479" s="82"/>
      <c r="AG479" s="82"/>
      <c r="AH479" s="81"/>
      <c r="AI479" s="45"/>
      <c r="AJ479" s="46"/>
      <c r="AK479" s="46"/>
      <c r="AL479" s="46"/>
      <c r="AM479" s="46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47"/>
      <c r="CD479" s="47"/>
      <c r="CE479" s="47"/>
      <c r="CF479" s="47"/>
      <c r="CG479" s="47"/>
      <c r="CH479" s="47"/>
      <c r="CI479" s="47"/>
      <c r="CJ479" s="47"/>
      <c r="CK479" s="47"/>
      <c r="CL479" s="47"/>
      <c r="CM479" s="47"/>
      <c r="CN479" s="47"/>
      <c r="CO479" s="47"/>
      <c r="CP479" s="47"/>
      <c r="CQ479" s="47"/>
      <c r="CR479" s="47"/>
      <c r="CS479" s="47"/>
      <c r="CT479" s="47"/>
      <c r="CU479" s="47"/>
      <c r="CV479" s="47"/>
      <c r="CW479" s="47"/>
      <c r="CX479" s="47"/>
      <c r="CY479" s="47"/>
      <c r="CZ479" s="47"/>
      <c r="DA479" s="47"/>
      <c r="DB479" s="47"/>
      <c r="DC479" s="47"/>
      <c r="DD479" s="47"/>
      <c r="DE479" s="47"/>
      <c r="DF479" s="47"/>
      <c r="DG479" s="47"/>
      <c r="DH479" s="47"/>
      <c r="DI479" s="47"/>
      <c r="DJ479" s="47"/>
      <c r="DK479" s="47"/>
      <c r="DL479" s="47"/>
      <c r="DM479" s="47"/>
      <c r="DN479" s="47"/>
      <c r="DO479" s="47"/>
      <c r="DP479" s="47"/>
      <c r="DQ479" s="47"/>
      <c r="DR479" s="47"/>
      <c r="DS479" s="47"/>
      <c r="DT479" s="47"/>
      <c r="DU479" s="47"/>
      <c r="DV479" s="47"/>
      <c r="DW479" s="47"/>
      <c r="DX479" s="47"/>
      <c r="DY479" s="47"/>
      <c r="DZ479" s="47"/>
      <c r="EA479" s="47"/>
      <c r="EB479" s="47"/>
      <c r="EC479" s="47"/>
      <c r="ED479" s="47"/>
      <c r="EE479" s="47"/>
      <c r="EF479" s="47"/>
      <c r="EG479" s="47"/>
      <c r="EH479" s="47"/>
      <c r="EI479" s="47"/>
      <c r="EJ479" s="47"/>
      <c r="EK479" s="47"/>
      <c r="EL479" s="47"/>
      <c r="EM479" s="47"/>
      <c r="EN479" s="47"/>
      <c r="EO479" s="47"/>
      <c r="EP479" s="47"/>
      <c r="EQ479" s="47"/>
      <c r="ER479" s="47"/>
      <c r="ES479" s="47"/>
      <c r="EX479" s="48"/>
      <c r="EY479" s="48"/>
      <c r="EZ479" s="48"/>
      <c r="FA479" s="48"/>
      <c r="FB479" s="48"/>
      <c r="FC479" s="48"/>
      <c r="FD479" s="48"/>
    </row>
    <row r="480" spans="1:160" s="19" customFormat="1" ht="15" customHeight="1" x14ac:dyDescent="0.25">
      <c r="A480" s="82"/>
      <c r="B480" s="82"/>
      <c r="C480" s="82"/>
      <c r="AF480" s="82"/>
      <c r="AG480" s="82"/>
      <c r="AH480" s="81"/>
      <c r="AI480" s="45"/>
      <c r="AJ480" s="46"/>
      <c r="AK480" s="46"/>
      <c r="AL480" s="46"/>
      <c r="AM480" s="46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47"/>
      <c r="CD480" s="47"/>
      <c r="CE480" s="47"/>
      <c r="CF480" s="47"/>
      <c r="CG480" s="47"/>
      <c r="CH480" s="47"/>
      <c r="CI480" s="47"/>
      <c r="CJ480" s="47"/>
      <c r="CK480" s="47"/>
      <c r="CL480" s="47"/>
      <c r="CM480" s="47"/>
      <c r="CN480" s="47"/>
      <c r="CO480" s="47"/>
      <c r="CP480" s="47"/>
      <c r="CQ480" s="47"/>
      <c r="CR480" s="47"/>
      <c r="CS480" s="47"/>
      <c r="CT480" s="47"/>
      <c r="CU480" s="47"/>
      <c r="CV480" s="47"/>
      <c r="CW480" s="47"/>
      <c r="CX480" s="47"/>
      <c r="CY480" s="47"/>
      <c r="CZ480" s="47"/>
      <c r="DA480" s="47"/>
      <c r="DB480" s="47"/>
      <c r="DC480" s="47"/>
      <c r="DD480" s="47"/>
      <c r="DE480" s="47"/>
      <c r="DF480" s="47"/>
      <c r="DG480" s="47"/>
      <c r="DH480" s="47"/>
      <c r="DI480" s="47"/>
      <c r="DJ480" s="47"/>
      <c r="DK480" s="47"/>
      <c r="DL480" s="47"/>
      <c r="DM480" s="47"/>
      <c r="DN480" s="47"/>
      <c r="DO480" s="47"/>
      <c r="DP480" s="47"/>
      <c r="DQ480" s="47"/>
      <c r="DR480" s="47"/>
      <c r="DS480" s="47"/>
      <c r="DT480" s="47"/>
      <c r="DU480" s="47"/>
      <c r="DV480" s="47"/>
      <c r="DW480" s="47"/>
      <c r="DX480" s="47"/>
      <c r="DY480" s="47"/>
      <c r="DZ480" s="47"/>
      <c r="EA480" s="47"/>
      <c r="EB480" s="47"/>
      <c r="EC480" s="47"/>
      <c r="ED480" s="47"/>
      <c r="EE480" s="47"/>
      <c r="EF480" s="47"/>
      <c r="EG480" s="47"/>
      <c r="EH480" s="47"/>
      <c r="EI480" s="47"/>
      <c r="EJ480" s="47"/>
      <c r="EK480" s="47"/>
      <c r="EL480" s="47"/>
      <c r="EM480" s="47"/>
      <c r="EN480" s="47"/>
      <c r="EO480" s="47"/>
      <c r="EP480" s="47"/>
      <c r="EQ480" s="47"/>
      <c r="ER480" s="47"/>
      <c r="ES480" s="47"/>
      <c r="EX480" s="48"/>
      <c r="EY480" s="48"/>
      <c r="EZ480" s="48"/>
      <c r="FA480" s="48"/>
      <c r="FB480" s="48"/>
      <c r="FC480" s="48"/>
      <c r="FD480" s="48"/>
    </row>
    <row r="481" spans="1:160" s="19" customFormat="1" ht="15" customHeight="1" x14ac:dyDescent="0.25">
      <c r="A481" s="82"/>
      <c r="B481" s="82"/>
      <c r="C481" s="82"/>
      <c r="AF481" s="82"/>
      <c r="AG481" s="82"/>
      <c r="AH481" s="81"/>
      <c r="AI481" s="45"/>
      <c r="AJ481" s="46"/>
      <c r="AK481" s="46"/>
      <c r="AL481" s="46"/>
      <c r="AM481" s="46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7"/>
      <c r="CF481" s="47"/>
      <c r="CG481" s="47"/>
      <c r="CH481" s="47"/>
      <c r="CI481" s="47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47"/>
      <c r="CU481" s="47"/>
      <c r="CV481" s="47"/>
      <c r="CW481" s="47"/>
      <c r="CX481" s="47"/>
      <c r="CY481" s="47"/>
      <c r="CZ481" s="47"/>
      <c r="DA481" s="47"/>
      <c r="DB481" s="47"/>
      <c r="DC481" s="47"/>
      <c r="DD481" s="47"/>
      <c r="DE481" s="47"/>
      <c r="DF481" s="47"/>
      <c r="DG481" s="47"/>
      <c r="DH481" s="47"/>
      <c r="DI481" s="47"/>
      <c r="DJ481" s="47"/>
      <c r="DK481" s="47"/>
      <c r="DL481" s="47"/>
      <c r="DM481" s="47"/>
      <c r="DN481" s="47"/>
      <c r="DO481" s="47"/>
      <c r="DP481" s="47"/>
      <c r="DQ481" s="47"/>
      <c r="DR481" s="47"/>
      <c r="DS481" s="47"/>
      <c r="DT481" s="47"/>
      <c r="DU481" s="47"/>
      <c r="DV481" s="47"/>
      <c r="DW481" s="47"/>
      <c r="DX481" s="47"/>
      <c r="DY481" s="47"/>
      <c r="DZ481" s="47"/>
      <c r="EA481" s="47"/>
      <c r="EB481" s="47"/>
      <c r="EC481" s="47"/>
      <c r="ED481" s="47"/>
      <c r="EE481" s="47"/>
      <c r="EF481" s="47"/>
      <c r="EG481" s="47"/>
      <c r="EH481" s="47"/>
      <c r="EI481" s="47"/>
      <c r="EJ481" s="47"/>
      <c r="EK481" s="47"/>
      <c r="EL481" s="47"/>
      <c r="EM481" s="47"/>
      <c r="EN481" s="47"/>
      <c r="EO481" s="47"/>
      <c r="EP481" s="47"/>
      <c r="EQ481" s="47"/>
      <c r="ER481" s="47"/>
      <c r="ES481" s="47"/>
      <c r="EX481" s="48"/>
      <c r="EY481" s="48"/>
      <c r="EZ481" s="48"/>
      <c r="FA481" s="48"/>
      <c r="FB481" s="48"/>
      <c r="FC481" s="48"/>
      <c r="FD481" s="48"/>
    </row>
    <row r="482" spans="1:160" s="19" customFormat="1" ht="15" customHeight="1" x14ac:dyDescent="0.25">
      <c r="A482" s="82"/>
      <c r="B482" s="82"/>
      <c r="C482" s="82"/>
      <c r="AF482" s="82"/>
      <c r="AG482" s="82"/>
      <c r="AH482" s="81"/>
      <c r="AI482" s="45"/>
      <c r="AJ482" s="46"/>
      <c r="AK482" s="46"/>
      <c r="AL482" s="46"/>
      <c r="AM482" s="46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47"/>
      <c r="CD482" s="47"/>
      <c r="CE482" s="47"/>
      <c r="CF482" s="47"/>
      <c r="CG482" s="47"/>
      <c r="CH482" s="47"/>
      <c r="CI482" s="47"/>
      <c r="CJ482" s="47"/>
      <c r="CK482" s="47"/>
      <c r="CL482" s="47"/>
      <c r="CM482" s="47"/>
      <c r="CN482" s="47"/>
      <c r="CO482" s="47"/>
      <c r="CP482" s="47"/>
      <c r="CQ482" s="47"/>
      <c r="CR482" s="47"/>
      <c r="CS482" s="47"/>
      <c r="CT482" s="47"/>
      <c r="CU482" s="47"/>
      <c r="CV482" s="47"/>
      <c r="CW482" s="47"/>
      <c r="CX482" s="47"/>
      <c r="CY482" s="47"/>
      <c r="CZ482" s="47"/>
      <c r="DA482" s="47"/>
      <c r="DB482" s="47"/>
      <c r="DC482" s="47"/>
      <c r="DD482" s="47"/>
      <c r="DE482" s="47"/>
      <c r="DF482" s="47"/>
      <c r="DG482" s="47"/>
      <c r="DH482" s="47"/>
      <c r="DI482" s="47"/>
      <c r="DJ482" s="47"/>
      <c r="DK482" s="47"/>
      <c r="DL482" s="47"/>
      <c r="DM482" s="47"/>
      <c r="DN482" s="47"/>
      <c r="DO482" s="47"/>
      <c r="DP482" s="47"/>
      <c r="DQ482" s="47"/>
      <c r="DR482" s="47"/>
      <c r="DS482" s="47"/>
      <c r="DT482" s="47"/>
      <c r="DU482" s="47"/>
      <c r="DV482" s="47"/>
      <c r="DW482" s="47"/>
      <c r="DX482" s="47"/>
      <c r="DY482" s="47"/>
      <c r="DZ482" s="47"/>
      <c r="EA482" s="47"/>
      <c r="EB482" s="47"/>
      <c r="EC482" s="47"/>
      <c r="ED482" s="47"/>
      <c r="EE482" s="47"/>
      <c r="EF482" s="47"/>
      <c r="EG482" s="47"/>
      <c r="EH482" s="47"/>
      <c r="EI482" s="47"/>
      <c r="EJ482" s="47"/>
      <c r="EK482" s="47"/>
      <c r="EL482" s="47"/>
      <c r="EM482" s="47"/>
      <c r="EN482" s="47"/>
      <c r="EO482" s="47"/>
      <c r="EP482" s="47"/>
      <c r="EQ482" s="47"/>
      <c r="ER482" s="47"/>
      <c r="ES482" s="47"/>
      <c r="EX482" s="48"/>
      <c r="EY482" s="48"/>
      <c r="EZ482" s="48"/>
      <c r="FA482" s="48"/>
      <c r="FB482" s="48"/>
      <c r="FC482" s="48"/>
      <c r="FD482" s="48"/>
    </row>
    <row r="483" spans="1:160" s="19" customFormat="1" ht="15" customHeight="1" x14ac:dyDescent="0.25">
      <c r="A483" s="82"/>
      <c r="B483" s="82"/>
      <c r="C483" s="82"/>
      <c r="AF483" s="82"/>
      <c r="AG483" s="82"/>
      <c r="AH483" s="81"/>
      <c r="AI483" s="45"/>
      <c r="AJ483" s="46"/>
      <c r="AK483" s="46"/>
      <c r="AL483" s="46"/>
      <c r="AM483" s="46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47"/>
      <c r="CD483" s="47"/>
      <c r="CE483" s="47"/>
      <c r="CF483" s="47"/>
      <c r="CG483" s="47"/>
      <c r="CH483" s="47"/>
      <c r="CI483" s="47"/>
      <c r="CJ483" s="47"/>
      <c r="CK483" s="47"/>
      <c r="CL483" s="47"/>
      <c r="CM483" s="47"/>
      <c r="CN483" s="47"/>
      <c r="CO483" s="47"/>
      <c r="CP483" s="47"/>
      <c r="CQ483" s="47"/>
      <c r="CR483" s="47"/>
      <c r="CS483" s="47"/>
      <c r="CT483" s="47"/>
      <c r="CU483" s="47"/>
      <c r="CV483" s="47"/>
      <c r="CW483" s="47"/>
      <c r="CX483" s="47"/>
      <c r="CY483" s="47"/>
      <c r="CZ483" s="47"/>
      <c r="DA483" s="47"/>
      <c r="DB483" s="47"/>
      <c r="DC483" s="47"/>
      <c r="DD483" s="47"/>
      <c r="DE483" s="47"/>
      <c r="DF483" s="47"/>
      <c r="DG483" s="47"/>
      <c r="DH483" s="47"/>
      <c r="DI483" s="47"/>
      <c r="DJ483" s="47"/>
      <c r="DK483" s="47"/>
      <c r="DL483" s="47"/>
      <c r="DM483" s="47"/>
      <c r="DN483" s="47"/>
      <c r="DO483" s="47"/>
      <c r="DP483" s="47"/>
      <c r="DQ483" s="47"/>
      <c r="DR483" s="47"/>
      <c r="DS483" s="47"/>
      <c r="DT483" s="47"/>
      <c r="DU483" s="47"/>
      <c r="DV483" s="47"/>
      <c r="DW483" s="47"/>
      <c r="DX483" s="47"/>
      <c r="DY483" s="47"/>
      <c r="DZ483" s="47"/>
      <c r="EA483" s="47"/>
      <c r="EB483" s="47"/>
      <c r="EC483" s="47"/>
      <c r="ED483" s="47"/>
      <c r="EE483" s="47"/>
      <c r="EF483" s="47"/>
      <c r="EG483" s="47"/>
      <c r="EH483" s="47"/>
      <c r="EI483" s="47"/>
      <c r="EJ483" s="47"/>
      <c r="EK483" s="47"/>
      <c r="EL483" s="47"/>
      <c r="EM483" s="47"/>
      <c r="EN483" s="47"/>
      <c r="EO483" s="47"/>
      <c r="EP483" s="47"/>
      <c r="EQ483" s="47"/>
      <c r="ER483" s="47"/>
      <c r="ES483" s="47"/>
      <c r="EX483" s="48"/>
      <c r="EY483" s="48"/>
      <c r="EZ483" s="48"/>
      <c r="FA483" s="48"/>
      <c r="FB483" s="48"/>
      <c r="FC483" s="48"/>
      <c r="FD483" s="48"/>
    </row>
    <row r="484" spans="1:160" s="19" customFormat="1" ht="15" customHeight="1" x14ac:dyDescent="0.25">
      <c r="A484" s="82"/>
      <c r="B484" s="82"/>
      <c r="C484" s="82"/>
      <c r="AF484" s="82"/>
      <c r="AG484" s="82"/>
      <c r="AH484" s="81"/>
      <c r="AI484" s="45"/>
      <c r="AJ484" s="46"/>
      <c r="AK484" s="46"/>
      <c r="AL484" s="46"/>
      <c r="AM484" s="46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47"/>
      <c r="CD484" s="47"/>
      <c r="CE484" s="47"/>
      <c r="CF484" s="47"/>
      <c r="CG484" s="47"/>
      <c r="CH484" s="47"/>
      <c r="CI484" s="47"/>
      <c r="CJ484" s="47"/>
      <c r="CK484" s="47"/>
      <c r="CL484" s="47"/>
      <c r="CM484" s="47"/>
      <c r="CN484" s="47"/>
      <c r="CO484" s="47"/>
      <c r="CP484" s="47"/>
      <c r="CQ484" s="47"/>
      <c r="CR484" s="47"/>
      <c r="CS484" s="47"/>
      <c r="CT484" s="47"/>
      <c r="CU484" s="47"/>
      <c r="CV484" s="47"/>
      <c r="CW484" s="47"/>
      <c r="CX484" s="47"/>
      <c r="CY484" s="47"/>
      <c r="CZ484" s="47"/>
      <c r="DA484" s="47"/>
      <c r="DB484" s="47"/>
      <c r="DC484" s="47"/>
      <c r="DD484" s="47"/>
      <c r="DE484" s="47"/>
      <c r="DF484" s="47"/>
      <c r="DG484" s="47"/>
      <c r="DH484" s="47"/>
      <c r="DI484" s="47"/>
      <c r="DJ484" s="47"/>
      <c r="DK484" s="47"/>
      <c r="DL484" s="47"/>
      <c r="DM484" s="47"/>
      <c r="DN484" s="47"/>
      <c r="DO484" s="47"/>
      <c r="DP484" s="47"/>
      <c r="DQ484" s="47"/>
      <c r="DR484" s="47"/>
      <c r="DS484" s="47"/>
      <c r="DT484" s="47"/>
      <c r="DU484" s="47"/>
      <c r="DV484" s="47"/>
      <c r="DW484" s="47"/>
      <c r="DX484" s="47"/>
      <c r="DY484" s="47"/>
      <c r="DZ484" s="47"/>
      <c r="EA484" s="47"/>
      <c r="EB484" s="47"/>
      <c r="EC484" s="47"/>
      <c r="ED484" s="47"/>
      <c r="EE484" s="47"/>
      <c r="EF484" s="47"/>
      <c r="EG484" s="47"/>
      <c r="EH484" s="47"/>
      <c r="EI484" s="47"/>
      <c r="EJ484" s="47"/>
      <c r="EK484" s="47"/>
      <c r="EL484" s="47"/>
      <c r="EM484" s="47"/>
      <c r="EN484" s="47"/>
      <c r="EO484" s="47"/>
      <c r="EP484" s="47"/>
      <c r="EQ484" s="47"/>
      <c r="ER484" s="47"/>
      <c r="ES484" s="47"/>
      <c r="EX484" s="48"/>
      <c r="EY484" s="48"/>
      <c r="EZ484" s="48"/>
      <c r="FA484" s="48"/>
      <c r="FB484" s="48"/>
      <c r="FC484" s="48"/>
      <c r="FD484" s="48"/>
    </row>
    <row r="485" spans="1:160" s="19" customFormat="1" ht="15" customHeight="1" x14ac:dyDescent="0.25">
      <c r="A485" s="82"/>
      <c r="B485" s="82"/>
      <c r="C485" s="82"/>
      <c r="AF485" s="82"/>
      <c r="AG485" s="82"/>
      <c r="AH485" s="81"/>
      <c r="AI485" s="45"/>
      <c r="AJ485" s="46"/>
      <c r="AK485" s="46"/>
      <c r="AL485" s="46"/>
      <c r="AM485" s="46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47"/>
      <c r="CD485" s="47"/>
      <c r="CE485" s="47"/>
      <c r="CF485" s="47"/>
      <c r="CG485" s="47"/>
      <c r="CH485" s="47"/>
      <c r="CI485" s="47"/>
      <c r="CJ485" s="47"/>
      <c r="CK485" s="47"/>
      <c r="CL485" s="47"/>
      <c r="CM485" s="47"/>
      <c r="CN485" s="47"/>
      <c r="CO485" s="47"/>
      <c r="CP485" s="47"/>
      <c r="CQ485" s="47"/>
      <c r="CR485" s="47"/>
      <c r="CS485" s="47"/>
      <c r="CT485" s="47"/>
      <c r="CU485" s="47"/>
      <c r="CV485" s="47"/>
      <c r="CW485" s="47"/>
      <c r="CX485" s="47"/>
      <c r="CY485" s="47"/>
      <c r="CZ485" s="47"/>
      <c r="DA485" s="47"/>
      <c r="DB485" s="47"/>
      <c r="DC485" s="47"/>
      <c r="DD485" s="47"/>
      <c r="DE485" s="47"/>
      <c r="DF485" s="47"/>
      <c r="DG485" s="47"/>
      <c r="DH485" s="47"/>
      <c r="DI485" s="47"/>
      <c r="DJ485" s="47"/>
      <c r="DK485" s="47"/>
      <c r="DL485" s="47"/>
      <c r="DM485" s="47"/>
      <c r="DN485" s="47"/>
      <c r="DO485" s="47"/>
      <c r="DP485" s="47"/>
      <c r="DQ485" s="47"/>
      <c r="DR485" s="47"/>
      <c r="DS485" s="47"/>
      <c r="DT485" s="47"/>
      <c r="DU485" s="47"/>
      <c r="DV485" s="47"/>
      <c r="DW485" s="47"/>
      <c r="DX485" s="47"/>
      <c r="DY485" s="47"/>
      <c r="DZ485" s="47"/>
      <c r="EA485" s="47"/>
      <c r="EB485" s="47"/>
      <c r="EC485" s="47"/>
      <c r="ED485" s="47"/>
      <c r="EE485" s="47"/>
      <c r="EF485" s="47"/>
      <c r="EG485" s="47"/>
      <c r="EH485" s="47"/>
      <c r="EI485" s="47"/>
      <c r="EJ485" s="47"/>
      <c r="EK485" s="47"/>
      <c r="EL485" s="47"/>
      <c r="EM485" s="47"/>
      <c r="EN485" s="47"/>
      <c r="EO485" s="47"/>
      <c r="EP485" s="47"/>
      <c r="EQ485" s="47"/>
      <c r="ER485" s="47"/>
      <c r="ES485" s="47"/>
      <c r="EX485" s="48"/>
      <c r="EY485" s="48"/>
      <c r="EZ485" s="48"/>
      <c r="FA485" s="48"/>
      <c r="FB485" s="48"/>
      <c r="FC485" s="48"/>
      <c r="FD485" s="48"/>
    </row>
    <row r="486" spans="1:160" s="19" customFormat="1" ht="15" customHeight="1" x14ac:dyDescent="0.25">
      <c r="A486" s="82"/>
      <c r="B486" s="82"/>
      <c r="C486" s="82"/>
      <c r="AF486" s="82"/>
      <c r="AG486" s="82"/>
      <c r="AH486" s="81"/>
      <c r="AI486" s="45"/>
      <c r="AJ486" s="46"/>
      <c r="AK486" s="46"/>
      <c r="AL486" s="46"/>
      <c r="AM486" s="46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47"/>
      <c r="CD486" s="47"/>
      <c r="CE486" s="47"/>
      <c r="CF486" s="47"/>
      <c r="CG486" s="47"/>
      <c r="CH486" s="47"/>
      <c r="CI486" s="47"/>
      <c r="CJ486" s="47"/>
      <c r="CK486" s="47"/>
      <c r="CL486" s="47"/>
      <c r="CM486" s="47"/>
      <c r="CN486" s="47"/>
      <c r="CO486" s="47"/>
      <c r="CP486" s="47"/>
      <c r="CQ486" s="47"/>
      <c r="CR486" s="47"/>
      <c r="CS486" s="47"/>
      <c r="CT486" s="47"/>
      <c r="CU486" s="47"/>
      <c r="CV486" s="47"/>
      <c r="CW486" s="47"/>
      <c r="CX486" s="47"/>
      <c r="CY486" s="47"/>
      <c r="CZ486" s="47"/>
      <c r="DA486" s="47"/>
      <c r="DB486" s="47"/>
      <c r="DC486" s="47"/>
      <c r="DD486" s="47"/>
      <c r="DE486" s="47"/>
      <c r="DF486" s="47"/>
      <c r="DG486" s="47"/>
      <c r="DH486" s="47"/>
      <c r="DI486" s="47"/>
      <c r="DJ486" s="47"/>
      <c r="DK486" s="47"/>
      <c r="DL486" s="47"/>
      <c r="DM486" s="47"/>
      <c r="DN486" s="47"/>
      <c r="DO486" s="47"/>
      <c r="DP486" s="47"/>
      <c r="DQ486" s="47"/>
      <c r="DR486" s="47"/>
      <c r="DS486" s="47"/>
      <c r="DT486" s="47"/>
      <c r="DU486" s="47"/>
      <c r="DV486" s="47"/>
      <c r="DW486" s="47"/>
      <c r="DX486" s="47"/>
      <c r="DY486" s="47"/>
      <c r="DZ486" s="47"/>
      <c r="EA486" s="47"/>
      <c r="EB486" s="47"/>
      <c r="EC486" s="47"/>
      <c r="ED486" s="47"/>
      <c r="EE486" s="47"/>
      <c r="EF486" s="47"/>
      <c r="EG486" s="47"/>
      <c r="EH486" s="47"/>
      <c r="EI486" s="47"/>
      <c r="EJ486" s="47"/>
      <c r="EK486" s="47"/>
      <c r="EL486" s="47"/>
      <c r="EM486" s="47"/>
      <c r="EN486" s="47"/>
      <c r="EO486" s="47"/>
      <c r="EP486" s="47"/>
      <c r="EQ486" s="47"/>
      <c r="ER486" s="47"/>
      <c r="ES486" s="47"/>
      <c r="EX486" s="48"/>
      <c r="EY486" s="48"/>
      <c r="EZ486" s="48"/>
      <c r="FA486" s="48"/>
      <c r="FB486" s="48"/>
      <c r="FC486" s="48"/>
      <c r="FD486" s="48"/>
    </row>
    <row r="487" spans="1:160" s="19" customFormat="1" ht="15" customHeight="1" x14ac:dyDescent="0.25">
      <c r="A487" s="82"/>
      <c r="B487" s="82"/>
      <c r="C487" s="82"/>
      <c r="AF487" s="82"/>
      <c r="AG487" s="82"/>
      <c r="AH487" s="81"/>
      <c r="AI487" s="45"/>
      <c r="AJ487" s="46"/>
      <c r="AK487" s="46"/>
      <c r="AL487" s="46"/>
      <c r="AM487" s="46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47"/>
      <c r="CD487" s="47"/>
      <c r="CE487" s="47"/>
      <c r="CF487" s="47"/>
      <c r="CG487" s="47"/>
      <c r="CH487" s="47"/>
      <c r="CI487" s="47"/>
      <c r="CJ487" s="47"/>
      <c r="CK487" s="47"/>
      <c r="CL487" s="47"/>
      <c r="CM487" s="47"/>
      <c r="CN487" s="47"/>
      <c r="CO487" s="47"/>
      <c r="CP487" s="47"/>
      <c r="CQ487" s="47"/>
      <c r="CR487" s="47"/>
      <c r="CS487" s="47"/>
      <c r="CT487" s="47"/>
      <c r="CU487" s="47"/>
      <c r="CV487" s="47"/>
      <c r="CW487" s="47"/>
      <c r="CX487" s="47"/>
      <c r="CY487" s="47"/>
      <c r="CZ487" s="47"/>
      <c r="DA487" s="47"/>
      <c r="DB487" s="47"/>
      <c r="DC487" s="47"/>
      <c r="DD487" s="47"/>
      <c r="DE487" s="47"/>
      <c r="DF487" s="47"/>
      <c r="DG487" s="47"/>
      <c r="DH487" s="47"/>
      <c r="DI487" s="47"/>
      <c r="DJ487" s="47"/>
      <c r="DK487" s="47"/>
      <c r="DL487" s="47"/>
      <c r="DM487" s="47"/>
      <c r="DN487" s="47"/>
      <c r="DO487" s="47"/>
      <c r="DP487" s="47"/>
      <c r="DQ487" s="47"/>
      <c r="DR487" s="47"/>
      <c r="DS487" s="47"/>
      <c r="DT487" s="47"/>
      <c r="DU487" s="47"/>
      <c r="DV487" s="47"/>
      <c r="DW487" s="47"/>
      <c r="DX487" s="47"/>
      <c r="DY487" s="47"/>
      <c r="DZ487" s="47"/>
      <c r="EA487" s="47"/>
      <c r="EB487" s="47"/>
      <c r="EC487" s="47"/>
      <c r="ED487" s="47"/>
      <c r="EE487" s="47"/>
      <c r="EF487" s="47"/>
      <c r="EG487" s="47"/>
      <c r="EH487" s="47"/>
      <c r="EI487" s="47"/>
      <c r="EJ487" s="47"/>
      <c r="EK487" s="47"/>
      <c r="EL487" s="47"/>
      <c r="EM487" s="47"/>
      <c r="EN487" s="47"/>
      <c r="EO487" s="47"/>
      <c r="EP487" s="47"/>
      <c r="EQ487" s="47"/>
      <c r="ER487" s="47"/>
      <c r="ES487" s="47"/>
      <c r="EX487" s="48"/>
      <c r="EY487" s="48"/>
      <c r="EZ487" s="48"/>
      <c r="FA487" s="48"/>
      <c r="FB487" s="48"/>
      <c r="FC487" s="48"/>
      <c r="FD487" s="48"/>
    </row>
    <row r="488" spans="1:160" s="19" customFormat="1" ht="15" customHeight="1" x14ac:dyDescent="0.25">
      <c r="A488" s="82"/>
      <c r="B488" s="82"/>
      <c r="C488" s="82"/>
      <c r="AF488" s="82"/>
      <c r="AG488" s="82"/>
      <c r="AH488" s="81"/>
      <c r="AI488" s="45"/>
      <c r="AJ488" s="46"/>
      <c r="AK488" s="46"/>
      <c r="AL488" s="46"/>
      <c r="AM488" s="46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47"/>
      <c r="CD488" s="47"/>
      <c r="CE488" s="47"/>
      <c r="CF488" s="47"/>
      <c r="CG488" s="47"/>
      <c r="CH488" s="47"/>
      <c r="CI488" s="47"/>
      <c r="CJ488" s="47"/>
      <c r="CK488" s="47"/>
      <c r="CL488" s="47"/>
      <c r="CM488" s="47"/>
      <c r="CN488" s="47"/>
      <c r="CO488" s="47"/>
      <c r="CP488" s="47"/>
      <c r="CQ488" s="47"/>
      <c r="CR488" s="47"/>
      <c r="CS488" s="47"/>
      <c r="CT488" s="47"/>
      <c r="CU488" s="47"/>
      <c r="CV488" s="47"/>
      <c r="CW488" s="47"/>
      <c r="CX488" s="47"/>
      <c r="CY488" s="47"/>
      <c r="CZ488" s="47"/>
      <c r="DA488" s="47"/>
      <c r="DB488" s="47"/>
      <c r="DC488" s="47"/>
      <c r="DD488" s="47"/>
      <c r="DE488" s="47"/>
      <c r="DF488" s="47"/>
      <c r="DG488" s="47"/>
      <c r="DH488" s="47"/>
      <c r="DI488" s="47"/>
      <c r="DJ488" s="47"/>
      <c r="DK488" s="47"/>
      <c r="DL488" s="47"/>
      <c r="DM488" s="47"/>
      <c r="DN488" s="47"/>
      <c r="DO488" s="47"/>
      <c r="DP488" s="47"/>
      <c r="DQ488" s="47"/>
      <c r="DR488" s="47"/>
      <c r="DS488" s="47"/>
      <c r="DT488" s="47"/>
      <c r="DU488" s="47"/>
      <c r="DV488" s="47"/>
      <c r="DW488" s="47"/>
      <c r="DX488" s="47"/>
      <c r="DY488" s="47"/>
      <c r="DZ488" s="47"/>
      <c r="EA488" s="47"/>
      <c r="EB488" s="47"/>
      <c r="EC488" s="47"/>
      <c r="ED488" s="47"/>
      <c r="EE488" s="47"/>
      <c r="EF488" s="47"/>
      <c r="EG488" s="47"/>
      <c r="EH488" s="47"/>
      <c r="EI488" s="47"/>
      <c r="EJ488" s="47"/>
      <c r="EK488" s="47"/>
      <c r="EL488" s="47"/>
      <c r="EM488" s="47"/>
      <c r="EN488" s="47"/>
      <c r="EO488" s="47"/>
      <c r="EP488" s="47"/>
      <c r="EQ488" s="47"/>
      <c r="ER488" s="47"/>
      <c r="ES488" s="47"/>
      <c r="EX488" s="48"/>
      <c r="EY488" s="48"/>
      <c r="EZ488" s="48"/>
      <c r="FA488" s="48"/>
      <c r="FB488" s="48"/>
      <c r="FC488" s="48"/>
      <c r="FD488" s="48"/>
    </row>
    <row r="489" spans="1:160" s="19" customFormat="1" ht="15" customHeight="1" x14ac:dyDescent="0.25">
      <c r="A489" s="82"/>
      <c r="B489" s="82"/>
      <c r="C489" s="82"/>
      <c r="AF489" s="82"/>
      <c r="AG489" s="82"/>
      <c r="AH489" s="81"/>
      <c r="AI489" s="45"/>
      <c r="AJ489" s="46"/>
      <c r="AK489" s="46"/>
      <c r="AL489" s="46"/>
      <c r="AM489" s="46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47"/>
      <c r="CD489" s="47"/>
      <c r="CE489" s="47"/>
      <c r="CF489" s="47"/>
      <c r="CG489" s="47"/>
      <c r="CH489" s="47"/>
      <c r="CI489" s="47"/>
      <c r="CJ489" s="47"/>
      <c r="CK489" s="47"/>
      <c r="CL489" s="47"/>
      <c r="CM489" s="47"/>
      <c r="CN489" s="47"/>
      <c r="CO489" s="47"/>
      <c r="CP489" s="47"/>
      <c r="CQ489" s="47"/>
      <c r="CR489" s="47"/>
      <c r="CS489" s="47"/>
      <c r="CT489" s="47"/>
      <c r="CU489" s="47"/>
      <c r="CV489" s="47"/>
      <c r="CW489" s="47"/>
      <c r="CX489" s="47"/>
      <c r="CY489" s="47"/>
      <c r="CZ489" s="47"/>
      <c r="DA489" s="47"/>
      <c r="DB489" s="47"/>
      <c r="DC489" s="47"/>
      <c r="DD489" s="47"/>
      <c r="DE489" s="47"/>
      <c r="DF489" s="47"/>
      <c r="DG489" s="47"/>
      <c r="DH489" s="47"/>
      <c r="DI489" s="47"/>
      <c r="DJ489" s="47"/>
      <c r="DK489" s="47"/>
      <c r="DL489" s="47"/>
      <c r="DM489" s="47"/>
      <c r="DN489" s="47"/>
      <c r="DO489" s="47"/>
      <c r="DP489" s="47"/>
      <c r="DQ489" s="47"/>
      <c r="DR489" s="47"/>
      <c r="DS489" s="47"/>
      <c r="DT489" s="47"/>
      <c r="DU489" s="47"/>
      <c r="DV489" s="47"/>
      <c r="DW489" s="47"/>
      <c r="DX489" s="47"/>
      <c r="DY489" s="47"/>
      <c r="DZ489" s="47"/>
      <c r="EA489" s="47"/>
      <c r="EB489" s="47"/>
      <c r="EC489" s="47"/>
      <c r="ED489" s="47"/>
      <c r="EE489" s="47"/>
      <c r="EF489" s="47"/>
      <c r="EG489" s="47"/>
      <c r="EH489" s="47"/>
      <c r="EI489" s="47"/>
      <c r="EJ489" s="47"/>
      <c r="EK489" s="47"/>
      <c r="EL489" s="47"/>
      <c r="EM489" s="47"/>
      <c r="EN489" s="47"/>
      <c r="EO489" s="47"/>
      <c r="EP489" s="47"/>
      <c r="EQ489" s="47"/>
      <c r="ER489" s="47"/>
      <c r="ES489" s="47"/>
      <c r="EX489" s="48"/>
      <c r="EY489" s="48"/>
      <c r="EZ489" s="48"/>
      <c r="FA489" s="48"/>
      <c r="FB489" s="48"/>
      <c r="FC489" s="48"/>
      <c r="FD489" s="48"/>
    </row>
    <row r="490" spans="1:160" s="19" customFormat="1" ht="15" customHeight="1" x14ac:dyDescent="0.25">
      <c r="A490" s="82"/>
      <c r="B490" s="82"/>
      <c r="C490" s="82"/>
      <c r="AF490" s="82"/>
      <c r="AG490" s="82"/>
      <c r="AH490" s="81"/>
      <c r="AI490" s="45"/>
      <c r="AJ490" s="46"/>
      <c r="AK490" s="46"/>
      <c r="AL490" s="46"/>
      <c r="AM490" s="46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47"/>
      <c r="CD490" s="47"/>
      <c r="CE490" s="47"/>
      <c r="CF490" s="47"/>
      <c r="CG490" s="47"/>
      <c r="CH490" s="47"/>
      <c r="CI490" s="47"/>
      <c r="CJ490" s="47"/>
      <c r="CK490" s="47"/>
      <c r="CL490" s="47"/>
      <c r="CM490" s="47"/>
      <c r="CN490" s="47"/>
      <c r="CO490" s="47"/>
      <c r="CP490" s="47"/>
      <c r="CQ490" s="47"/>
      <c r="CR490" s="47"/>
      <c r="CS490" s="47"/>
      <c r="CT490" s="47"/>
      <c r="CU490" s="47"/>
      <c r="CV490" s="47"/>
      <c r="CW490" s="47"/>
      <c r="CX490" s="47"/>
      <c r="CY490" s="47"/>
      <c r="CZ490" s="47"/>
      <c r="DA490" s="47"/>
      <c r="DB490" s="47"/>
      <c r="DC490" s="47"/>
      <c r="DD490" s="47"/>
      <c r="DE490" s="47"/>
      <c r="DF490" s="47"/>
      <c r="DG490" s="47"/>
      <c r="DH490" s="47"/>
      <c r="DI490" s="47"/>
      <c r="DJ490" s="47"/>
      <c r="DK490" s="47"/>
      <c r="DL490" s="47"/>
      <c r="DM490" s="47"/>
      <c r="DN490" s="47"/>
      <c r="DO490" s="47"/>
      <c r="DP490" s="47"/>
      <c r="DQ490" s="47"/>
      <c r="DR490" s="47"/>
      <c r="DS490" s="47"/>
      <c r="DT490" s="47"/>
      <c r="DU490" s="47"/>
      <c r="DV490" s="47"/>
      <c r="DW490" s="47"/>
      <c r="DX490" s="47"/>
      <c r="DY490" s="47"/>
      <c r="DZ490" s="47"/>
      <c r="EA490" s="47"/>
      <c r="EB490" s="47"/>
      <c r="EC490" s="47"/>
      <c r="ED490" s="47"/>
      <c r="EE490" s="47"/>
      <c r="EF490" s="47"/>
      <c r="EG490" s="47"/>
      <c r="EH490" s="47"/>
      <c r="EI490" s="47"/>
      <c r="EJ490" s="47"/>
      <c r="EK490" s="47"/>
      <c r="EL490" s="47"/>
      <c r="EM490" s="47"/>
      <c r="EN490" s="47"/>
      <c r="EO490" s="47"/>
      <c r="EP490" s="47"/>
      <c r="EQ490" s="47"/>
      <c r="ER490" s="47"/>
      <c r="ES490" s="47"/>
      <c r="EX490" s="48"/>
      <c r="EY490" s="48"/>
      <c r="EZ490" s="48"/>
      <c r="FA490" s="48"/>
      <c r="FB490" s="48"/>
      <c r="FC490" s="48"/>
      <c r="FD490" s="48"/>
    </row>
    <row r="491" spans="1:160" s="19" customFormat="1" ht="15" customHeight="1" x14ac:dyDescent="0.25">
      <c r="A491" s="82"/>
      <c r="B491" s="82"/>
      <c r="C491" s="82"/>
      <c r="AF491" s="82"/>
      <c r="AG491" s="82"/>
      <c r="AH491" s="81"/>
      <c r="AI491" s="45"/>
      <c r="AJ491" s="46"/>
      <c r="AK491" s="46"/>
      <c r="AL491" s="46"/>
      <c r="AM491" s="46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7"/>
      <c r="CF491" s="47"/>
      <c r="CG491" s="47"/>
      <c r="CH491" s="47"/>
      <c r="CI491" s="47"/>
      <c r="CJ491" s="47"/>
      <c r="CK491" s="47"/>
      <c r="CL491" s="47"/>
      <c r="CM491" s="47"/>
      <c r="CN491" s="47"/>
      <c r="CO491" s="47"/>
      <c r="CP491" s="47"/>
      <c r="CQ491" s="47"/>
      <c r="CR491" s="47"/>
      <c r="CS491" s="47"/>
      <c r="CT491" s="47"/>
      <c r="CU491" s="47"/>
      <c r="CV491" s="47"/>
      <c r="CW491" s="47"/>
      <c r="CX491" s="47"/>
      <c r="CY491" s="47"/>
      <c r="CZ491" s="47"/>
      <c r="DA491" s="47"/>
      <c r="DB491" s="47"/>
      <c r="DC491" s="47"/>
      <c r="DD491" s="47"/>
      <c r="DE491" s="47"/>
      <c r="DF491" s="47"/>
      <c r="DG491" s="47"/>
      <c r="DH491" s="47"/>
      <c r="DI491" s="47"/>
      <c r="DJ491" s="47"/>
      <c r="DK491" s="47"/>
      <c r="DL491" s="47"/>
      <c r="DM491" s="47"/>
      <c r="DN491" s="47"/>
      <c r="DO491" s="47"/>
      <c r="DP491" s="47"/>
      <c r="DQ491" s="47"/>
      <c r="DR491" s="47"/>
      <c r="DS491" s="47"/>
      <c r="DT491" s="47"/>
      <c r="DU491" s="47"/>
      <c r="DV491" s="47"/>
      <c r="DW491" s="47"/>
      <c r="DX491" s="47"/>
      <c r="DY491" s="47"/>
      <c r="DZ491" s="47"/>
      <c r="EA491" s="47"/>
      <c r="EB491" s="47"/>
      <c r="EC491" s="47"/>
      <c r="ED491" s="47"/>
      <c r="EE491" s="47"/>
      <c r="EF491" s="47"/>
      <c r="EG491" s="47"/>
      <c r="EH491" s="47"/>
      <c r="EI491" s="47"/>
      <c r="EJ491" s="47"/>
      <c r="EK491" s="47"/>
      <c r="EL491" s="47"/>
      <c r="EM491" s="47"/>
      <c r="EN491" s="47"/>
      <c r="EO491" s="47"/>
      <c r="EP491" s="47"/>
      <c r="EQ491" s="47"/>
      <c r="ER491" s="47"/>
      <c r="ES491" s="47"/>
      <c r="EX491" s="48"/>
      <c r="EY491" s="48"/>
      <c r="EZ491" s="48"/>
      <c r="FA491" s="48"/>
      <c r="FB491" s="48"/>
      <c r="FC491" s="48"/>
      <c r="FD491" s="48"/>
    </row>
    <row r="492" spans="1:160" s="19" customFormat="1" ht="15" customHeight="1" x14ac:dyDescent="0.25">
      <c r="A492" s="82"/>
      <c r="B492" s="82"/>
      <c r="C492" s="82"/>
      <c r="AF492" s="82"/>
      <c r="AG492" s="82"/>
      <c r="AH492" s="81"/>
      <c r="AI492" s="45"/>
      <c r="AJ492" s="46"/>
      <c r="AK492" s="46"/>
      <c r="AL492" s="46"/>
      <c r="AM492" s="46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47"/>
      <c r="CD492" s="47"/>
      <c r="CE492" s="47"/>
      <c r="CF492" s="47"/>
      <c r="CG492" s="47"/>
      <c r="CH492" s="47"/>
      <c r="CI492" s="47"/>
      <c r="CJ492" s="47"/>
      <c r="CK492" s="47"/>
      <c r="CL492" s="47"/>
      <c r="CM492" s="47"/>
      <c r="CN492" s="47"/>
      <c r="CO492" s="47"/>
      <c r="CP492" s="47"/>
      <c r="CQ492" s="47"/>
      <c r="CR492" s="47"/>
      <c r="CS492" s="47"/>
      <c r="CT492" s="47"/>
      <c r="CU492" s="47"/>
      <c r="CV492" s="47"/>
      <c r="CW492" s="47"/>
      <c r="CX492" s="47"/>
      <c r="CY492" s="47"/>
      <c r="CZ492" s="47"/>
      <c r="DA492" s="47"/>
      <c r="DB492" s="47"/>
      <c r="DC492" s="47"/>
      <c r="DD492" s="47"/>
      <c r="DE492" s="47"/>
      <c r="DF492" s="47"/>
      <c r="DG492" s="47"/>
      <c r="DH492" s="47"/>
      <c r="DI492" s="47"/>
      <c r="DJ492" s="47"/>
      <c r="DK492" s="47"/>
      <c r="DL492" s="47"/>
      <c r="DM492" s="47"/>
      <c r="DN492" s="47"/>
      <c r="DO492" s="47"/>
      <c r="DP492" s="47"/>
      <c r="DQ492" s="47"/>
      <c r="DR492" s="47"/>
      <c r="DS492" s="47"/>
      <c r="DT492" s="47"/>
      <c r="DU492" s="47"/>
      <c r="DV492" s="47"/>
      <c r="DW492" s="47"/>
      <c r="DX492" s="47"/>
      <c r="DY492" s="47"/>
      <c r="DZ492" s="47"/>
      <c r="EA492" s="47"/>
      <c r="EB492" s="47"/>
      <c r="EC492" s="47"/>
      <c r="ED492" s="47"/>
      <c r="EE492" s="47"/>
      <c r="EF492" s="47"/>
      <c r="EG492" s="47"/>
      <c r="EH492" s="47"/>
      <c r="EI492" s="47"/>
      <c r="EJ492" s="47"/>
      <c r="EK492" s="47"/>
      <c r="EL492" s="47"/>
      <c r="EM492" s="47"/>
      <c r="EN492" s="47"/>
      <c r="EO492" s="47"/>
      <c r="EP492" s="47"/>
      <c r="EQ492" s="47"/>
      <c r="ER492" s="47"/>
      <c r="ES492" s="47"/>
      <c r="EX492" s="48"/>
      <c r="EY492" s="48"/>
      <c r="EZ492" s="48"/>
      <c r="FA492" s="48"/>
      <c r="FB492" s="48"/>
      <c r="FC492" s="48"/>
      <c r="FD492" s="48"/>
    </row>
    <row r="493" spans="1:160" s="19" customFormat="1" ht="15" customHeight="1" x14ac:dyDescent="0.25">
      <c r="A493" s="82"/>
      <c r="B493" s="82"/>
      <c r="C493" s="82"/>
      <c r="AF493" s="82"/>
      <c r="AG493" s="82"/>
      <c r="AH493" s="81"/>
      <c r="AI493" s="45"/>
      <c r="AJ493" s="46"/>
      <c r="AK493" s="46"/>
      <c r="AL493" s="46"/>
      <c r="AM493" s="46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47"/>
      <c r="CD493" s="47"/>
      <c r="CE493" s="47"/>
      <c r="CF493" s="47"/>
      <c r="CG493" s="47"/>
      <c r="CH493" s="47"/>
      <c r="CI493" s="47"/>
      <c r="CJ493" s="47"/>
      <c r="CK493" s="47"/>
      <c r="CL493" s="47"/>
      <c r="CM493" s="47"/>
      <c r="CN493" s="47"/>
      <c r="CO493" s="47"/>
      <c r="CP493" s="47"/>
      <c r="CQ493" s="47"/>
      <c r="CR493" s="47"/>
      <c r="CS493" s="47"/>
      <c r="CT493" s="47"/>
      <c r="CU493" s="47"/>
      <c r="CV493" s="47"/>
      <c r="CW493" s="47"/>
      <c r="CX493" s="47"/>
      <c r="CY493" s="47"/>
      <c r="CZ493" s="47"/>
      <c r="DA493" s="47"/>
      <c r="DB493" s="47"/>
      <c r="DC493" s="47"/>
      <c r="DD493" s="47"/>
      <c r="DE493" s="47"/>
      <c r="DF493" s="47"/>
      <c r="DG493" s="47"/>
      <c r="DH493" s="47"/>
      <c r="DI493" s="47"/>
      <c r="DJ493" s="47"/>
      <c r="DK493" s="47"/>
      <c r="DL493" s="47"/>
      <c r="DM493" s="47"/>
      <c r="DN493" s="47"/>
      <c r="DO493" s="47"/>
      <c r="DP493" s="47"/>
      <c r="DQ493" s="47"/>
      <c r="DR493" s="47"/>
      <c r="DS493" s="47"/>
      <c r="DT493" s="47"/>
      <c r="DU493" s="47"/>
      <c r="DV493" s="47"/>
      <c r="DW493" s="47"/>
      <c r="DX493" s="47"/>
      <c r="DY493" s="47"/>
      <c r="DZ493" s="47"/>
      <c r="EA493" s="47"/>
      <c r="EB493" s="47"/>
      <c r="EC493" s="47"/>
      <c r="ED493" s="47"/>
      <c r="EE493" s="47"/>
      <c r="EF493" s="47"/>
      <c r="EG493" s="47"/>
      <c r="EH493" s="47"/>
      <c r="EI493" s="47"/>
      <c r="EJ493" s="47"/>
      <c r="EK493" s="47"/>
      <c r="EL493" s="47"/>
      <c r="EM493" s="47"/>
      <c r="EN493" s="47"/>
      <c r="EO493" s="47"/>
      <c r="EP493" s="47"/>
      <c r="EQ493" s="47"/>
      <c r="ER493" s="47"/>
      <c r="ES493" s="47"/>
      <c r="EX493" s="48"/>
      <c r="EY493" s="48"/>
      <c r="EZ493" s="48"/>
      <c r="FA493" s="48"/>
      <c r="FB493" s="48"/>
      <c r="FC493" s="48"/>
      <c r="FD493" s="48"/>
    </row>
    <row r="494" spans="1:160" s="19" customFormat="1" ht="15" customHeight="1" x14ac:dyDescent="0.25">
      <c r="A494" s="82"/>
      <c r="B494" s="82"/>
      <c r="C494" s="82"/>
      <c r="AF494" s="82"/>
      <c r="AG494" s="82"/>
      <c r="AH494" s="81"/>
      <c r="AI494" s="45"/>
      <c r="AJ494" s="46"/>
      <c r="AK494" s="46"/>
      <c r="AL494" s="46"/>
      <c r="AM494" s="46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7"/>
      <c r="DM494" s="47"/>
      <c r="DN494" s="47"/>
      <c r="DO494" s="47"/>
      <c r="DP494" s="47"/>
      <c r="DQ494" s="47"/>
      <c r="DR494" s="47"/>
      <c r="DS494" s="47"/>
      <c r="DT494" s="47"/>
      <c r="DU494" s="47"/>
      <c r="DV494" s="47"/>
      <c r="DW494" s="47"/>
      <c r="DX494" s="47"/>
      <c r="DY494" s="47"/>
      <c r="DZ494" s="47"/>
      <c r="EA494" s="47"/>
      <c r="EB494" s="47"/>
      <c r="EC494" s="47"/>
      <c r="ED494" s="47"/>
      <c r="EE494" s="47"/>
      <c r="EF494" s="47"/>
      <c r="EG494" s="47"/>
      <c r="EH494" s="47"/>
      <c r="EI494" s="47"/>
      <c r="EJ494" s="47"/>
      <c r="EK494" s="47"/>
      <c r="EL494" s="47"/>
      <c r="EM494" s="47"/>
      <c r="EN494" s="47"/>
      <c r="EO494" s="47"/>
      <c r="EP494" s="47"/>
      <c r="EQ494" s="47"/>
      <c r="ER494" s="47"/>
      <c r="ES494" s="47"/>
      <c r="EX494" s="48"/>
      <c r="EY494" s="48"/>
      <c r="EZ494" s="48"/>
      <c r="FA494" s="48"/>
      <c r="FB494" s="48"/>
      <c r="FC494" s="48"/>
      <c r="FD494" s="48"/>
    </row>
    <row r="495" spans="1:160" s="19" customFormat="1" ht="15" customHeight="1" x14ac:dyDescent="0.25">
      <c r="A495" s="82"/>
      <c r="B495" s="82"/>
      <c r="C495" s="82"/>
      <c r="AF495" s="82"/>
      <c r="AG495" s="82"/>
      <c r="AH495" s="81"/>
      <c r="AI495" s="45"/>
      <c r="AJ495" s="46"/>
      <c r="AK495" s="46"/>
      <c r="AL495" s="46"/>
      <c r="AM495" s="46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47"/>
      <c r="CD495" s="47"/>
      <c r="CE495" s="47"/>
      <c r="CF495" s="47"/>
      <c r="CG495" s="47"/>
      <c r="CH495" s="47"/>
      <c r="CI495" s="47"/>
      <c r="CJ495" s="47"/>
      <c r="CK495" s="47"/>
      <c r="CL495" s="47"/>
      <c r="CM495" s="47"/>
      <c r="CN495" s="47"/>
      <c r="CO495" s="47"/>
      <c r="CP495" s="47"/>
      <c r="CQ495" s="47"/>
      <c r="CR495" s="47"/>
      <c r="CS495" s="47"/>
      <c r="CT495" s="47"/>
      <c r="CU495" s="47"/>
      <c r="CV495" s="47"/>
      <c r="CW495" s="47"/>
      <c r="CX495" s="47"/>
      <c r="CY495" s="47"/>
      <c r="CZ495" s="47"/>
      <c r="DA495" s="47"/>
      <c r="DB495" s="47"/>
      <c r="DC495" s="47"/>
      <c r="DD495" s="47"/>
      <c r="DE495" s="47"/>
      <c r="DF495" s="47"/>
      <c r="DG495" s="47"/>
      <c r="DH495" s="47"/>
      <c r="DI495" s="47"/>
      <c r="DJ495" s="47"/>
      <c r="DK495" s="47"/>
      <c r="DL495" s="47"/>
      <c r="DM495" s="47"/>
      <c r="DN495" s="47"/>
      <c r="DO495" s="47"/>
      <c r="DP495" s="47"/>
      <c r="DQ495" s="47"/>
      <c r="DR495" s="47"/>
      <c r="DS495" s="47"/>
      <c r="DT495" s="47"/>
      <c r="DU495" s="47"/>
      <c r="DV495" s="47"/>
      <c r="DW495" s="47"/>
      <c r="DX495" s="47"/>
      <c r="DY495" s="47"/>
      <c r="DZ495" s="47"/>
      <c r="EA495" s="47"/>
      <c r="EB495" s="47"/>
      <c r="EC495" s="47"/>
      <c r="ED495" s="47"/>
      <c r="EE495" s="47"/>
      <c r="EF495" s="47"/>
      <c r="EG495" s="47"/>
      <c r="EH495" s="47"/>
      <c r="EI495" s="47"/>
      <c r="EJ495" s="47"/>
      <c r="EK495" s="47"/>
      <c r="EL495" s="47"/>
      <c r="EM495" s="47"/>
      <c r="EN495" s="47"/>
      <c r="EO495" s="47"/>
      <c r="EP495" s="47"/>
      <c r="EQ495" s="47"/>
      <c r="ER495" s="47"/>
      <c r="ES495" s="47"/>
      <c r="EX495" s="48"/>
      <c r="EY495" s="48"/>
      <c r="EZ495" s="48"/>
      <c r="FA495" s="48"/>
      <c r="FB495" s="48"/>
      <c r="FC495" s="48"/>
      <c r="FD495" s="48"/>
    </row>
    <row r="496" spans="1:160" s="19" customFormat="1" ht="15" customHeight="1" x14ac:dyDescent="0.25">
      <c r="A496" s="82"/>
      <c r="B496" s="82"/>
      <c r="C496" s="82"/>
      <c r="AF496" s="82"/>
      <c r="AG496" s="82"/>
      <c r="AH496" s="81"/>
      <c r="AI496" s="45"/>
      <c r="AJ496" s="46"/>
      <c r="AK496" s="46"/>
      <c r="AL496" s="46"/>
      <c r="AM496" s="46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7"/>
      <c r="BS496" s="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47"/>
      <c r="CD496" s="47"/>
      <c r="CE496" s="47"/>
      <c r="CF496" s="47"/>
      <c r="CG496" s="47"/>
      <c r="CH496" s="47"/>
      <c r="CI496" s="47"/>
      <c r="CJ496" s="47"/>
      <c r="CK496" s="47"/>
      <c r="CL496" s="47"/>
      <c r="CM496" s="47"/>
      <c r="CN496" s="47"/>
      <c r="CO496" s="47"/>
      <c r="CP496" s="47"/>
      <c r="CQ496" s="47"/>
      <c r="CR496" s="47"/>
      <c r="CS496" s="47"/>
      <c r="CT496" s="47"/>
      <c r="CU496" s="47"/>
      <c r="CV496" s="47"/>
      <c r="CW496" s="47"/>
      <c r="CX496" s="47"/>
      <c r="CY496" s="47"/>
      <c r="CZ496" s="47"/>
      <c r="DA496" s="47"/>
      <c r="DB496" s="47"/>
      <c r="DC496" s="47"/>
      <c r="DD496" s="47"/>
      <c r="DE496" s="47"/>
      <c r="DF496" s="47"/>
      <c r="DG496" s="47"/>
      <c r="DH496" s="47"/>
      <c r="DI496" s="47"/>
      <c r="DJ496" s="47"/>
      <c r="DK496" s="47"/>
      <c r="DL496" s="47"/>
      <c r="DM496" s="47"/>
      <c r="DN496" s="47"/>
      <c r="DO496" s="47"/>
      <c r="DP496" s="47"/>
      <c r="DQ496" s="47"/>
      <c r="DR496" s="47"/>
      <c r="DS496" s="47"/>
      <c r="DT496" s="47"/>
      <c r="DU496" s="47"/>
      <c r="DV496" s="47"/>
      <c r="DW496" s="47"/>
      <c r="DX496" s="47"/>
      <c r="DY496" s="47"/>
      <c r="DZ496" s="47"/>
      <c r="EA496" s="47"/>
      <c r="EB496" s="47"/>
      <c r="EC496" s="47"/>
      <c r="ED496" s="47"/>
      <c r="EE496" s="47"/>
      <c r="EF496" s="47"/>
      <c r="EG496" s="47"/>
      <c r="EH496" s="47"/>
      <c r="EI496" s="47"/>
      <c r="EJ496" s="47"/>
      <c r="EK496" s="47"/>
      <c r="EL496" s="47"/>
      <c r="EM496" s="47"/>
      <c r="EN496" s="47"/>
      <c r="EO496" s="47"/>
      <c r="EP496" s="47"/>
      <c r="EQ496" s="47"/>
      <c r="ER496" s="47"/>
      <c r="ES496" s="47"/>
      <c r="EX496" s="48"/>
      <c r="EY496" s="48"/>
      <c r="EZ496" s="48"/>
      <c r="FA496" s="48"/>
      <c r="FB496" s="48"/>
      <c r="FC496" s="48"/>
      <c r="FD496" s="48"/>
    </row>
    <row r="497" spans="1:160" s="19" customFormat="1" ht="15" customHeight="1" x14ac:dyDescent="0.25">
      <c r="A497" s="82"/>
      <c r="B497" s="82"/>
      <c r="C497" s="82"/>
      <c r="AF497" s="82"/>
      <c r="AG497" s="82"/>
      <c r="AH497" s="81"/>
      <c r="AI497" s="45"/>
      <c r="AJ497" s="46"/>
      <c r="AK497" s="46"/>
      <c r="AL497" s="46"/>
      <c r="AM497" s="46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47"/>
      <c r="CD497" s="47"/>
      <c r="CE497" s="47"/>
      <c r="CF497" s="47"/>
      <c r="CG497" s="47"/>
      <c r="CH497" s="47"/>
      <c r="CI497" s="47"/>
      <c r="CJ497" s="47"/>
      <c r="CK497" s="47"/>
      <c r="CL497" s="47"/>
      <c r="CM497" s="47"/>
      <c r="CN497" s="47"/>
      <c r="CO497" s="47"/>
      <c r="CP497" s="47"/>
      <c r="CQ497" s="47"/>
      <c r="CR497" s="47"/>
      <c r="CS497" s="47"/>
      <c r="CT497" s="47"/>
      <c r="CU497" s="47"/>
      <c r="CV497" s="47"/>
      <c r="CW497" s="47"/>
      <c r="CX497" s="47"/>
      <c r="CY497" s="47"/>
      <c r="CZ497" s="47"/>
      <c r="DA497" s="47"/>
      <c r="DB497" s="47"/>
      <c r="DC497" s="47"/>
      <c r="DD497" s="47"/>
      <c r="DE497" s="47"/>
      <c r="DF497" s="47"/>
      <c r="DG497" s="47"/>
      <c r="DH497" s="47"/>
      <c r="DI497" s="47"/>
      <c r="DJ497" s="47"/>
      <c r="DK497" s="47"/>
      <c r="DL497" s="47"/>
      <c r="DM497" s="47"/>
      <c r="DN497" s="47"/>
      <c r="DO497" s="47"/>
      <c r="DP497" s="47"/>
      <c r="DQ497" s="47"/>
      <c r="DR497" s="47"/>
      <c r="DS497" s="47"/>
      <c r="DT497" s="47"/>
      <c r="DU497" s="47"/>
      <c r="DV497" s="47"/>
      <c r="DW497" s="47"/>
      <c r="DX497" s="47"/>
      <c r="DY497" s="47"/>
      <c r="DZ497" s="47"/>
      <c r="EA497" s="47"/>
      <c r="EB497" s="47"/>
      <c r="EC497" s="47"/>
      <c r="ED497" s="47"/>
      <c r="EE497" s="47"/>
      <c r="EF497" s="47"/>
      <c r="EG497" s="47"/>
      <c r="EH497" s="47"/>
      <c r="EI497" s="47"/>
      <c r="EJ497" s="47"/>
      <c r="EK497" s="47"/>
      <c r="EL497" s="47"/>
      <c r="EM497" s="47"/>
      <c r="EN497" s="47"/>
      <c r="EO497" s="47"/>
      <c r="EP497" s="47"/>
      <c r="EQ497" s="47"/>
      <c r="ER497" s="47"/>
      <c r="ES497" s="47"/>
      <c r="EX497" s="48"/>
      <c r="EY497" s="48"/>
      <c r="EZ497" s="48"/>
      <c r="FA497" s="48"/>
      <c r="FB497" s="48"/>
      <c r="FC497" s="48"/>
      <c r="FD497" s="48"/>
    </row>
    <row r="498" spans="1:160" s="19" customFormat="1" ht="15" customHeight="1" x14ac:dyDescent="0.25">
      <c r="A498" s="82"/>
      <c r="B498" s="82"/>
      <c r="C498" s="82"/>
      <c r="AF498" s="82"/>
      <c r="AG498" s="82"/>
      <c r="AH498" s="81"/>
      <c r="AI498" s="45"/>
      <c r="AJ498" s="46"/>
      <c r="AK498" s="46"/>
      <c r="AL498" s="46"/>
      <c r="AM498" s="46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47"/>
      <c r="CD498" s="47"/>
      <c r="CE498" s="47"/>
      <c r="CF498" s="47"/>
      <c r="CG498" s="47"/>
      <c r="CH498" s="47"/>
      <c r="CI498" s="47"/>
      <c r="CJ498" s="47"/>
      <c r="CK498" s="47"/>
      <c r="CL498" s="47"/>
      <c r="CM498" s="47"/>
      <c r="CN498" s="47"/>
      <c r="CO498" s="47"/>
      <c r="CP498" s="47"/>
      <c r="CQ498" s="47"/>
      <c r="CR498" s="47"/>
      <c r="CS498" s="47"/>
      <c r="CT498" s="47"/>
      <c r="CU498" s="47"/>
      <c r="CV498" s="47"/>
      <c r="CW498" s="47"/>
      <c r="CX498" s="47"/>
      <c r="CY498" s="47"/>
      <c r="CZ498" s="47"/>
      <c r="DA498" s="47"/>
      <c r="DB498" s="47"/>
      <c r="DC498" s="47"/>
      <c r="DD498" s="47"/>
      <c r="DE498" s="47"/>
      <c r="DF498" s="47"/>
      <c r="DG498" s="47"/>
      <c r="DH498" s="47"/>
      <c r="DI498" s="47"/>
      <c r="DJ498" s="47"/>
      <c r="DK498" s="47"/>
      <c r="DL498" s="47"/>
      <c r="DM498" s="47"/>
      <c r="DN498" s="47"/>
      <c r="DO498" s="47"/>
      <c r="DP498" s="47"/>
      <c r="DQ498" s="47"/>
      <c r="DR498" s="47"/>
      <c r="DS498" s="47"/>
      <c r="DT498" s="47"/>
      <c r="DU498" s="47"/>
      <c r="DV498" s="47"/>
      <c r="DW498" s="47"/>
      <c r="DX498" s="47"/>
      <c r="DY498" s="47"/>
      <c r="DZ498" s="47"/>
      <c r="EA498" s="47"/>
      <c r="EB498" s="47"/>
      <c r="EC498" s="47"/>
      <c r="ED498" s="47"/>
      <c r="EE498" s="47"/>
      <c r="EF498" s="47"/>
      <c r="EG498" s="47"/>
      <c r="EH498" s="47"/>
      <c r="EI498" s="47"/>
      <c r="EJ498" s="47"/>
      <c r="EK498" s="47"/>
      <c r="EL498" s="47"/>
      <c r="EM498" s="47"/>
      <c r="EN498" s="47"/>
      <c r="EO498" s="47"/>
      <c r="EP498" s="47"/>
      <c r="EQ498" s="47"/>
      <c r="ER498" s="47"/>
      <c r="ES498" s="47"/>
      <c r="EX498" s="48"/>
      <c r="EY498" s="48"/>
      <c r="EZ498" s="48"/>
      <c r="FA498" s="48"/>
      <c r="FB498" s="48"/>
      <c r="FC498" s="48"/>
      <c r="FD498" s="48"/>
    </row>
    <row r="499" spans="1:160" s="19" customFormat="1" ht="15" customHeight="1" x14ac:dyDescent="0.25">
      <c r="A499" s="82"/>
      <c r="B499" s="82"/>
      <c r="C499" s="82"/>
      <c r="AF499" s="82"/>
      <c r="AG499" s="82"/>
      <c r="AH499" s="81"/>
      <c r="AI499" s="45"/>
      <c r="AJ499" s="46"/>
      <c r="AK499" s="46"/>
      <c r="AL499" s="46"/>
      <c r="AM499" s="46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47"/>
      <c r="CD499" s="47"/>
      <c r="CE499" s="47"/>
      <c r="CF499" s="47"/>
      <c r="CG499" s="47"/>
      <c r="CH499" s="47"/>
      <c r="CI499" s="47"/>
      <c r="CJ499" s="47"/>
      <c r="CK499" s="47"/>
      <c r="CL499" s="47"/>
      <c r="CM499" s="47"/>
      <c r="CN499" s="47"/>
      <c r="CO499" s="47"/>
      <c r="CP499" s="47"/>
      <c r="CQ499" s="47"/>
      <c r="CR499" s="47"/>
      <c r="CS499" s="47"/>
      <c r="CT499" s="47"/>
      <c r="CU499" s="47"/>
      <c r="CV499" s="47"/>
      <c r="CW499" s="47"/>
      <c r="CX499" s="47"/>
      <c r="CY499" s="47"/>
      <c r="CZ499" s="47"/>
      <c r="DA499" s="47"/>
      <c r="DB499" s="47"/>
      <c r="DC499" s="47"/>
      <c r="DD499" s="47"/>
      <c r="DE499" s="47"/>
      <c r="DF499" s="47"/>
      <c r="DG499" s="47"/>
      <c r="DH499" s="47"/>
      <c r="DI499" s="47"/>
      <c r="DJ499" s="47"/>
      <c r="DK499" s="47"/>
      <c r="DL499" s="47"/>
      <c r="DM499" s="47"/>
      <c r="DN499" s="47"/>
      <c r="DO499" s="47"/>
      <c r="DP499" s="47"/>
      <c r="DQ499" s="47"/>
      <c r="DR499" s="47"/>
      <c r="DS499" s="47"/>
      <c r="DT499" s="47"/>
      <c r="DU499" s="47"/>
      <c r="DV499" s="47"/>
      <c r="DW499" s="47"/>
      <c r="DX499" s="47"/>
      <c r="DY499" s="47"/>
      <c r="DZ499" s="47"/>
      <c r="EA499" s="47"/>
      <c r="EB499" s="47"/>
      <c r="EC499" s="47"/>
      <c r="ED499" s="47"/>
      <c r="EE499" s="47"/>
      <c r="EF499" s="47"/>
      <c r="EG499" s="47"/>
      <c r="EH499" s="47"/>
      <c r="EI499" s="47"/>
      <c r="EJ499" s="47"/>
      <c r="EK499" s="47"/>
      <c r="EL499" s="47"/>
      <c r="EM499" s="47"/>
      <c r="EN499" s="47"/>
      <c r="EO499" s="47"/>
      <c r="EP499" s="47"/>
      <c r="EQ499" s="47"/>
      <c r="ER499" s="47"/>
      <c r="ES499" s="47"/>
      <c r="EX499" s="48"/>
      <c r="EY499" s="48"/>
      <c r="EZ499" s="48"/>
      <c r="FA499" s="48"/>
      <c r="FB499" s="48"/>
      <c r="FC499" s="48"/>
      <c r="FD499" s="48"/>
    </row>
    <row r="500" spans="1:160" s="19" customFormat="1" ht="15" customHeight="1" x14ac:dyDescent="0.25">
      <c r="A500" s="82"/>
      <c r="B500" s="82"/>
      <c r="C500" s="82"/>
      <c r="AF500" s="82"/>
      <c r="AG500" s="82"/>
      <c r="AH500" s="81"/>
      <c r="AI500" s="45"/>
      <c r="AJ500" s="46"/>
      <c r="AK500" s="46"/>
      <c r="AL500" s="46"/>
      <c r="AM500" s="46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47"/>
      <c r="CD500" s="47"/>
      <c r="CE500" s="47"/>
      <c r="CF500" s="47"/>
      <c r="CG500" s="47"/>
      <c r="CH500" s="47"/>
      <c r="CI500" s="47"/>
      <c r="CJ500" s="47"/>
      <c r="CK500" s="47"/>
      <c r="CL500" s="47"/>
      <c r="CM500" s="47"/>
      <c r="CN500" s="47"/>
      <c r="CO500" s="47"/>
      <c r="CP500" s="47"/>
      <c r="CQ500" s="47"/>
      <c r="CR500" s="47"/>
      <c r="CS500" s="47"/>
      <c r="CT500" s="47"/>
      <c r="CU500" s="47"/>
      <c r="CV500" s="47"/>
      <c r="CW500" s="47"/>
      <c r="CX500" s="47"/>
      <c r="CY500" s="47"/>
      <c r="CZ500" s="47"/>
      <c r="DA500" s="47"/>
      <c r="DB500" s="47"/>
      <c r="DC500" s="47"/>
      <c r="DD500" s="47"/>
      <c r="DE500" s="47"/>
      <c r="DF500" s="47"/>
      <c r="DG500" s="47"/>
      <c r="DH500" s="47"/>
      <c r="DI500" s="47"/>
      <c r="DJ500" s="47"/>
      <c r="DK500" s="47"/>
      <c r="DL500" s="47"/>
      <c r="DM500" s="47"/>
      <c r="DN500" s="47"/>
      <c r="DO500" s="47"/>
      <c r="DP500" s="47"/>
      <c r="DQ500" s="47"/>
      <c r="DR500" s="47"/>
      <c r="DS500" s="47"/>
      <c r="DT500" s="47"/>
      <c r="DU500" s="47"/>
      <c r="DV500" s="47"/>
      <c r="DW500" s="47"/>
      <c r="DX500" s="47"/>
      <c r="DY500" s="47"/>
      <c r="DZ500" s="47"/>
      <c r="EA500" s="47"/>
      <c r="EB500" s="47"/>
      <c r="EC500" s="47"/>
      <c r="ED500" s="47"/>
      <c r="EE500" s="47"/>
      <c r="EF500" s="47"/>
      <c r="EG500" s="47"/>
      <c r="EH500" s="47"/>
      <c r="EI500" s="47"/>
      <c r="EJ500" s="47"/>
      <c r="EK500" s="47"/>
      <c r="EL500" s="47"/>
      <c r="EM500" s="47"/>
      <c r="EN500" s="47"/>
      <c r="EO500" s="47"/>
      <c r="EP500" s="47"/>
      <c r="EQ500" s="47"/>
      <c r="ER500" s="47"/>
      <c r="ES500" s="47"/>
      <c r="EX500" s="48"/>
      <c r="EY500" s="48"/>
      <c r="EZ500" s="48"/>
      <c r="FA500" s="48"/>
      <c r="FB500" s="48"/>
      <c r="FC500" s="48"/>
      <c r="FD500" s="48"/>
    </row>
    <row r="501" spans="1:160" s="19" customFormat="1" ht="15" customHeight="1" x14ac:dyDescent="0.25">
      <c r="A501" s="82"/>
      <c r="B501" s="82"/>
      <c r="C501" s="82"/>
      <c r="AF501" s="82"/>
      <c r="AG501" s="82"/>
      <c r="AH501" s="81"/>
      <c r="AI501" s="45"/>
      <c r="AJ501" s="46"/>
      <c r="AK501" s="46"/>
      <c r="AL501" s="46"/>
      <c r="AM501" s="46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47"/>
      <c r="CD501" s="47"/>
      <c r="CE501" s="47"/>
      <c r="CF501" s="47"/>
      <c r="CG501" s="47"/>
      <c r="CH501" s="47"/>
      <c r="CI501" s="47"/>
      <c r="CJ501" s="47"/>
      <c r="CK501" s="47"/>
      <c r="CL501" s="47"/>
      <c r="CM501" s="47"/>
      <c r="CN501" s="47"/>
      <c r="CO501" s="47"/>
      <c r="CP501" s="47"/>
      <c r="CQ501" s="47"/>
      <c r="CR501" s="47"/>
      <c r="CS501" s="47"/>
      <c r="CT501" s="47"/>
      <c r="CU501" s="47"/>
      <c r="CV501" s="47"/>
      <c r="CW501" s="47"/>
      <c r="CX501" s="47"/>
      <c r="CY501" s="47"/>
      <c r="CZ501" s="47"/>
      <c r="DA501" s="47"/>
      <c r="DB501" s="47"/>
      <c r="DC501" s="47"/>
      <c r="DD501" s="47"/>
      <c r="DE501" s="47"/>
      <c r="DF501" s="47"/>
      <c r="DG501" s="47"/>
      <c r="DH501" s="47"/>
      <c r="DI501" s="47"/>
      <c r="DJ501" s="47"/>
      <c r="DK501" s="47"/>
      <c r="DL501" s="47"/>
      <c r="DM501" s="47"/>
      <c r="DN501" s="47"/>
      <c r="DO501" s="47"/>
      <c r="DP501" s="47"/>
      <c r="DQ501" s="47"/>
      <c r="DR501" s="47"/>
      <c r="DS501" s="47"/>
      <c r="DT501" s="47"/>
      <c r="DU501" s="47"/>
      <c r="DV501" s="47"/>
      <c r="DW501" s="47"/>
      <c r="DX501" s="47"/>
      <c r="DY501" s="47"/>
      <c r="DZ501" s="47"/>
      <c r="EA501" s="47"/>
      <c r="EB501" s="47"/>
      <c r="EC501" s="47"/>
      <c r="ED501" s="47"/>
      <c r="EE501" s="47"/>
      <c r="EF501" s="47"/>
      <c r="EG501" s="47"/>
      <c r="EH501" s="47"/>
      <c r="EI501" s="47"/>
      <c r="EJ501" s="47"/>
      <c r="EK501" s="47"/>
      <c r="EL501" s="47"/>
      <c r="EM501" s="47"/>
      <c r="EN501" s="47"/>
      <c r="EO501" s="47"/>
      <c r="EP501" s="47"/>
      <c r="EQ501" s="47"/>
      <c r="ER501" s="47"/>
      <c r="ES501" s="47"/>
      <c r="EX501" s="48"/>
      <c r="EY501" s="48"/>
      <c r="EZ501" s="48"/>
      <c r="FA501" s="48"/>
      <c r="FB501" s="48"/>
      <c r="FC501" s="48"/>
      <c r="FD501" s="48"/>
    </row>
    <row r="502" spans="1:160" s="19" customFormat="1" ht="15" customHeight="1" x14ac:dyDescent="0.25">
      <c r="A502" s="82"/>
      <c r="B502" s="82"/>
      <c r="C502" s="82"/>
      <c r="AF502" s="82"/>
      <c r="AG502" s="82"/>
      <c r="AH502" s="81"/>
      <c r="AI502" s="45"/>
      <c r="AJ502" s="46"/>
      <c r="AK502" s="46"/>
      <c r="AL502" s="46"/>
      <c r="AM502" s="46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47"/>
      <c r="CD502" s="47"/>
      <c r="CE502" s="47"/>
      <c r="CF502" s="47"/>
      <c r="CG502" s="47"/>
      <c r="CH502" s="47"/>
      <c r="CI502" s="47"/>
      <c r="CJ502" s="47"/>
      <c r="CK502" s="47"/>
      <c r="CL502" s="47"/>
      <c r="CM502" s="47"/>
      <c r="CN502" s="47"/>
      <c r="CO502" s="47"/>
      <c r="CP502" s="47"/>
      <c r="CQ502" s="47"/>
      <c r="CR502" s="47"/>
      <c r="CS502" s="47"/>
      <c r="CT502" s="47"/>
      <c r="CU502" s="47"/>
      <c r="CV502" s="47"/>
      <c r="CW502" s="47"/>
      <c r="CX502" s="47"/>
      <c r="CY502" s="47"/>
      <c r="CZ502" s="47"/>
      <c r="DA502" s="47"/>
      <c r="DB502" s="47"/>
      <c r="DC502" s="47"/>
      <c r="DD502" s="47"/>
      <c r="DE502" s="47"/>
      <c r="DF502" s="47"/>
      <c r="DG502" s="47"/>
      <c r="DH502" s="47"/>
      <c r="DI502" s="47"/>
      <c r="DJ502" s="47"/>
      <c r="DK502" s="47"/>
      <c r="DL502" s="47"/>
      <c r="DM502" s="47"/>
      <c r="DN502" s="47"/>
      <c r="DO502" s="47"/>
      <c r="DP502" s="47"/>
      <c r="DQ502" s="47"/>
      <c r="DR502" s="47"/>
      <c r="DS502" s="47"/>
      <c r="DT502" s="47"/>
      <c r="DU502" s="47"/>
      <c r="DV502" s="47"/>
      <c r="DW502" s="47"/>
      <c r="DX502" s="47"/>
      <c r="DY502" s="47"/>
      <c r="DZ502" s="47"/>
      <c r="EA502" s="47"/>
      <c r="EB502" s="47"/>
      <c r="EC502" s="47"/>
      <c r="ED502" s="47"/>
      <c r="EE502" s="47"/>
      <c r="EF502" s="47"/>
      <c r="EG502" s="47"/>
      <c r="EH502" s="47"/>
      <c r="EI502" s="47"/>
      <c r="EJ502" s="47"/>
      <c r="EK502" s="47"/>
      <c r="EL502" s="47"/>
      <c r="EM502" s="47"/>
      <c r="EN502" s="47"/>
      <c r="EO502" s="47"/>
      <c r="EP502" s="47"/>
      <c r="EQ502" s="47"/>
      <c r="ER502" s="47"/>
      <c r="ES502" s="47"/>
      <c r="EX502" s="48"/>
      <c r="EY502" s="48"/>
      <c r="EZ502" s="48"/>
      <c r="FA502" s="48"/>
      <c r="FB502" s="48"/>
      <c r="FC502" s="48"/>
      <c r="FD502" s="48"/>
    </row>
    <row r="503" spans="1:160" s="19" customFormat="1" ht="15" customHeight="1" x14ac:dyDescent="0.25">
      <c r="A503" s="82"/>
      <c r="B503" s="82"/>
      <c r="C503" s="82"/>
      <c r="AF503" s="82"/>
      <c r="AG503" s="82"/>
      <c r="AH503" s="81"/>
      <c r="AI503" s="45"/>
      <c r="AJ503" s="46"/>
      <c r="AK503" s="46"/>
      <c r="AL503" s="46"/>
      <c r="AM503" s="46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47"/>
      <c r="CD503" s="47"/>
      <c r="CE503" s="47"/>
      <c r="CF503" s="47"/>
      <c r="CG503" s="47"/>
      <c r="CH503" s="47"/>
      <c r="CI503" s="47"/>
      <c r="CJ503" s="47"/>
      <c r="CK503" s="47"/>
      <c r="CL503" s="47"/>
      <c r="CM503" s="47"/>
      <c r="CN503" s="47"/>
      <c r="CO503" s="47"/>
      <c r="CP503" s="47"/>
      <c r="CQ503" s="47"/>
      <c r="CR503" s="47"/>
      <c r="CS503" s="47"/>
      <c r="CT503" s="47"/>
      <c r="CU503" s="47"/>
      <c r="CV503" s="47"/>
      <c r="CW503" s="47"/>
      <c r="CX503" s="47"/>
      <c r="CY503" s="47"/>
      <c r="CZ503" s="47"/>
      <c r="DA503" s="47"/>
      <c r="DB503" s="47"/>
      <c r="DC503" s="47"/>
      <c r="DD503" s="47"/>
      <c r="DE503" s="47"/>
      <c r="DF503" s="47"/>
      <c r="DG503" s="47"/>
      <c r="DH503" s="47"/>
      <c r="DI503" s="47"/>
      <c r="DJ503" s="47"/>
      <c r="DK503" s="47"/>
      <c r="DL503" s="47"/>
      <c r="DM503" s="47"/>
      <c r="DN503" s="47"/>
      <c r="DO503" s="47"/>
      <c r="DP503" s="47"/>
      <c r="DQ503" s="47"/>
      <c r="DR503" s="47"/>
      <c r="DS503" s="47"/>
      <c r="DT503" s="47"/>
      <c r="DU503" s="47"/>
      <c r="DV503" s="47"/>
      <c r="DW503" s="47"/>
      <c r="DX503" s="47"/>
      <c r="DY503" s="47"/>
      <c r="DZ503" s="47"/>
      <c r="EA503" s="47"/>
      <c r="EB503" s="47"/>
      <c r="EC503" s="47"/>
      <c r="ED503" s="47"/>
      <c r="EE503" s="47"/>
      <c r="EF503" s="47"/>
      <c r="EG503" s="47"/>
      <c r="EH503" s="47"/>
      <c r="EI503" s="47"/>
      <c r="EJ503" s="47"/>
      <c r="EK503" s="47"/>
      <c r="EL503" s="47"/>
      <c r="EM503" s="47"/>
      <c r="EN503" s="47"/>
      <c r="EO503" s="47"/>
      <c r="EP503" s="47"/>
      <c r="EQ503" s="47"/>
      <c r="ER503" s="47"/>
      <c r="ES503" s="47"/>
      <c r="EX503" s="48"/>
      <c r="EY503" s="48"/>
      <c r="EZ503" s="48"/>
      <c r="FA503" s="48"/>
      <c r="FB503" s="48"/>
      <c r="FC503" s="48"/>
      <c r="FD503" s="48"/>
    </row>
    <row r="504" spans="1:160" s="19" customFormat="1" ht="15" customHeight="1" x14ac:dyDescent="0.25">
      <c r="A504" s="82"/>
      <c r="B504" s="82"/>
      <c r="C504" s="82"/>
      <c r="AF504" s="82"/>
      <c r="AG504" s="82"/>
      <c r="AH504" s="81"/>
      <c r="AI504" s="45"/>
      <c r="AJ504" s="46"/>
      <c r="AK504" s="46"/>
      <c r="AL504" s="46"/>
      <c r="AM504" s="46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47"/>
      <c r="CD504" s="47"/>
      <c r="CE504" s="47"/>
      <c r="CF504" s="47"/>
      <c r="CG504" s="47"/>
      <c r="CH504" s="47"/>
      <c r="CI504" s="47"/>
      <c r="CJ504" s="47"/>
      <c r="CK504" s="47"/>
      <c r="CL504" s="47"/>
      <c r="CM504" s="47"/>
      <c r="CN504" s="47"/>
      <c r="CO504" s="47"/>
      <c r="CP504" s="47"/>
      <c r="CQ504" s="47"/>
      <c r="CR504" s="47"/>
      <c r="CS504" s="47"/>
      <c r="CT504" s="47"/>
      <c r="CU504" s="47"/>
      <c r="CV504" s="47"/>
      <c r="CW504" s="47"/>
      <c r="CX504" s="47"/>
      <c r="CY504" s="47"/>
      <c r="CZ504" s="47"/>
      <c r="DA504" s="47"/>
      <c r="DB504" s="47"/>
      <c r="DC504" s="47"/>
      <c r="DD504" s="47"/>
      <c r="DE504" s="47"/>
      <c r="DF504" s="47"/>
      <c r="DG504" s="47"/>
      <c r="DH504" s="47"/>
      <c r="DI504" s="47"/>
      <c r="DJ504" s="47"/>
      <c r="DK504" s="47"/>
      <c r="DL504" s="47"/>
      <c r="DM504" s="47"/>
      <c r="DN504" s="47"/>
      <c r="DO504" s="47"/>
      <c r="DP504" s="47"/>
      <c r="DQ504" s="47"/>
      <c r="DR504" s="47"/>
      <c r="DS504" s="47"/>
      <c r="DT504" s="47"/>
      <c r="DU504" s="47"/>
      <c r="DV504" s="47"/>
      <c r="DW504" s="47"/>
      <c r="DX504" s="47"/>
      <c r="DY504" s="47"/>
      <c r="DZ504" s="47"/>
      <c r="EA504" s="47"/>
      <c r="EB504" s="47"/>
      <c r="EC504" s="47"/>
      <c r="ED504" s="47"/>
      <c r="EE504" s="47"/>
      <c r="EF504" s="47"/>
      <c r="EG504" s="47"/>
      <c r="EH504" s="47"/>
      <c r="EI504" s="47"/>
      <c r="EJ504" s="47"/>
      <c r="EK504" s="47"/>
      <c r="EL504" s="47"/>
      <c r="EM504" s="47"/>
      <c r="EN504" s="47"/>
      <c r="EO504" s="47"/>
      <c r="EP504" s="47"/>
      <c r="EQ504" s="47"/>
      <c r="ER504" s="47"/>
      <c r="ES504" s="47"/>
      <c r="EX504" s="48"/>
      <c r="EY504" s="48"/>
      <c r="EZ504" s="48"/>
      <c r="FA504" s="48"/>
      <c r="FB504" s="48"/>
      <c r="FC504" s="48"/>
      <c r="FD504" s="48"/>
    </row>
    <row r="505" spans="1:160" s="19" customFormat="1" ht="15" customHeight="1" x14ac:dyDescent="0.25">
      <c r="A505" s="82"/>
      <c r="B505" s="82"/>
      <c r="C505" s="82"/>
      <c r="AF505" s="82"/>
      <c r="AG505" s="82"/>
      <c r="AH505" s="81"/>
      <c r="AI505" s="45"/>
      <c r="AJ505" s="46"/>
      <c r="AK505" s="46"/>
      <c r="AL505" s="46"/>
      <c r="AM505" s="46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7"/>
      <c r="CF505" s="47"/>
      <c r="CG505" s="47"/>
      <c r="CH505" s="47"/>
      <c r="CI505" s="47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47"/>
      <c r="CU505" s="47"/>
      <c r="CV505" s="47"/>
      <c r="CW505" s="47"/>
      <c r="CX505" s="47"/>
      <c r="CY505" s="47"/>
      <c r="CZ505" s="47"/>
      <c r="DA505" s="47"/>
      <c r="DB505" s="47"/>
      <c r="DC505" s="47"/>
      <c r="DD505" s="47"/>
      <c r="DE505" s="47"/>
      <c r="DF505" s="47"/>
      <c r="DG505" s="47"/>
      <c r="DH505" s="47"/>
      <c r="DI505" s="47"/>
      <c r="DJ505" s="47"/>
      <c r="DK505" s="47"/>
      <c r="DL505" s="47"/>
      <c r="DM505" s="47"/>
      <c r="DN505" s="47"/>
      <c r="DO505" s="47"/>
      <c r="DP505" s="47"/>
      <c r="DQ505" s="47"/>
      <c r="DR505" s="47"/>
      <c r="DS505" s="47"/>
      <c r="DT505" s="47"/>
      <c r="DU505" s="47"/>
      <c r="DV505" s="47"/>
      <c r="DW505" s="47"/>
      <c r="DX505" s="47"/>
      <c r="DY505" s="47"/>
      <c r="DZ505" s="47"/>
      <c r="EA505" s="47"/>
      <c r="EB505" s="47"/>
      <c r="EC505" s="47"/>
      <c r="ED505" s="47"/>
      <c r="EE505" s="47"/>
      <c r="EF505" s="47"/>
      <c r="EG505" s="47"/>
      <c r="EH505" s="47"/>
      <c r="EI505" s="47"/>
      <c r="EJ505" s="47"/>
      <c r="EK505" s="47"/>
      <c r="EL505" s="47"/>
      <c r="EM505" s="47"/>
      <c r="EN505" s="47"/>
      <c r="EO505" s="47"/>
      <c r="EP505" s="47"/>
      <c r="EQ505" s="47"/>
      <c r="ER505" s="47"/>
      <c r="ES505" s="47"/>
      <c r="EX505" s="48"/>
      <c r="EY505" s="48"/>
      <c r="EZ505" s="48"/>
      <c r="FA505" s="48"/>
      <c r="FB505" s="48"/>
      <c r="FC505" s="48"/>
      <c r="FD505" s="48"/>
    </row>
    <row r="506" spans="1:160" s="19" customFormat="1" ht="15" customHeight="1" x14ac:dyDescent="0.25">
      <c r="A506" s="82"/>
      <c r="B506" s="82"/>
      <c r="C506" s="82"/>
      <c r="AF506" s="82"/>
      <c r="AG506" s="82"/>
      <c r="AH506" s="81"/>
      <c r="AI506" s="45"/>
      <c r="AJ506" s="46"/>
      <c r="AK506" s="46"/>
      <c r="AL506" s="46"/>
      <c r="AM506" s="46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47"/>
      <c r="CD506" s="47"/>
      <c r="CE506" s="47"/>
      <c r="CF506" s="47"/>
      <c r="CG506" s="47"/>
      <c r="CH506" s="47"/>
      <c r="CI506" s="47"/>
      <c r="CJ506" s="47"/>
      <c r="CK506" s="47"/>
      <c r="CL506" s="47"/>
      <c r="CM506" s="47"/>
      <c r="CN506" s="47"/>
      <c r="CO506" s="47"/>
      <c r="CP506" s="47"/>
      <c r="CQ506" s="47"/>
      <c r="CR506" s="47"/>
      <c r="CS506" s="47"/>
      <c r="CT506" s="47"/>
      <c r="CU506" s="47"/>
      <c r="CV506" s="47"/>
      <c r="CW506" s="47"/>
      <c r="CX506" s="47"/>
      <c r="CY506" s="47"/>
      <c r="CZ506" s="47"/>
      <c r="DA506" s="47"/>
      <c r="DB506" s="47"/>
      <c r="DC506" s="47"/>
      <c r="DD506" s="47"/>
      <c r="DE506" s="47"/>
      <c r="DF506" s="47"/>
      <c r="DG506" s="47"/>
      <c r="DH506" s="47"/>
      <c r="DI506" s="47"/>
      <c r="DJ506" s="47"/>
      <c r="DK506" s="47"/>
      <c r="DL506" s="47"/>
      <c r="DM506" s="47"/>
      <c r="DN506" s="47"/>
      <c r="DO506" s="47"/>
      <c r="DP506" s="47"/>
      <c r="DQ506" s="47"/>
      <c r="DR506" s="47"/>
      <c r="DS506" s="47"/>
      <c r="DT506" s="47"/>
      <c r="DU506" s="47"/>
      <c r="DV506" s="47"/>
      <c r="DW506" s="47"/>
      <c r="DX506" s="47"/>
      <c r="DY506" s="47"/>
      <c r="DZ506" s="47"/>
      <c r="EA506" s="47"/>
      <c r="EB506" s="47"/>
      <c r="EC506" s="47"/>
      <c r="ED506" s="47"/>
      <c r="EE506" s="47"/>
      <c r="EF506" s="47"/>
      <c r="EG506" s="47"/>
      <c r="EH506" s="47"/>
      <c r="EI506" s="47"/>
      <c r="EJ506" s="47"/>
      <c r="EK506" s="47"/>
      <c r="EL506" s="47"/>
      <c r="EM506" s="47"/>
      <c r="EN506" s="47"/>
      <c r="EO506" s="47"/>
      <c r="EP506" s="47"/>
      <c r="EQ506" s="47"/>
      <c r="ER506" s="47"/>
      <c r="ES506" s="47"/>
      <c r="EX506" s="48"/>
      <c r="EY506" s="48"/>
      <c r="EZ506" s="48"/>
      <c r="FA506" s="48"/>
      <c r="FB506" s="48"/>
      <c r="FC506" s="48"/>
      <c r="FD506" s="48"/>
    </row>
    <row r="507" spans="1:160" s="19" customFormat="1" ht="15" customHeight="1" x14ac:dyDescent="0.25">
      <c r="A507" s="82"/>
      <c r="B507" s="82"/>
      <c r="C507" s="82"/>
      <c r="AF507" s="82"/>
      <c r="AG507" s="82"/>
      <c r="AH507" s="81"/>
      <c r="AI507" s="45"/>
      <c r="AJ507" s="46"/>
      <c r="AK507" s="46"/>
      <c r="AL507" s="46"/>
      <c r="AM507" s="46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47"/>
      <c r="CD507" s="47"/>
      <c r="CE507" s="47"/>
      <c r="CF507" s="47"/>
      <c r="CG507" s="47"/>
      <c r="CH507" s="47"/>
      <c r="CI507" s="47"/>
      <c r="CJ507" s="47"/>
      <c r="CK507" s="47"/>
      <c r="CL507" s="47"/>
      <c r="CM507" s="47"/>
      <c r="CN507" s="47"/>
      <c r="CO507" s="47"/>
      <c r="CP507" s="47"/>
      <c r="CQ507" s="47"/>
      <c r="CR507" s="47"/>
      <c r="CS507" s="47"/>
      <c r="CT507" s="47"/>
      <c r="CU507" s="47"/>
      <c r="CV507" s="47"/>
      <c r="CW507" s="47"/>
      <c r="CX507" s="47"/>
      <c r="CY507" s="47"/>
      <c r="CZ507" s="47"/>
      <c r="DA507" s="47"/>
      <c r="DB507" s="47"/>
      <c r="DC507" s="47"/>
      <c r="DD507" s="47"/>
      <c r="DE507" s="47"/>
      <c r="DF507" s="47"/>
      <c r="DG507" s="47"/>
      <c r="DH507" s="47"/>
      <c r="DI507" s="47"/>
      <c r="DJ507" s="47"/>
      <c r="DK507" s="47"/>
      <c r="DL507" s="47"/>
      <c r="DM507" s="47"/>
      <c r="DN507" s="47"/>
      <c r="DO507" s="47"/>
      <c r="DP507" s="47"/>
      <c r="DQ507" s="47"/>
      <c r="DR507" s="47"/>
      <c r="DS507" s="47"/>
      <c r="DT507" s="47"/>
      <c r="DU507" s="47"/>
      <c r="DV507" s="47"/>
      <c r="DW507" s="47"/>
      <c r="DX507" s="47"/>
      <c r="DY507" s="47"/>
      <c r="DZ507" s="47"/>
      <c r="EA507" s="47"/>
      <c r="EB507" s="47"/>
      <c r="EC507" s="47"/>
      <c r="ED507" s="47"/>
      <c r="EE507" s="47"/>
      <c r="EF507" s="47"/>
      <c r="EG507" s="47"/>
      <c r="EH507" s="47"/>
      <c r="EI507" s="47"/>
      <c r="EJ507" s="47"/>
      <c r="EK507" s="47"/>
      <c r="EL507" s="47"/>
      <c r="EM507" s="47"/>
      <c r="EN507" s="47"/>
      <c r="EO507" s="47"/>
      <c r="EP507" s="47"/>
      <c r="EQ507" s="47"/>
      <c r="ER507" s="47"/>
      <c r="ES507" s="47"/>
      <c r="EX507" s="48"/>
      <c r="EY507" s="48"/>
      <c r="EZ507" s="48"/>
      <c r="FA507" s="48"/>
      <c r="FB507" s="48"/>
      <c r="FC507" s="48"/>
      <c r="FD507" s="48"/>
    </row>
    <row r="508" spans="1:160" s="19" customFormat="1" ht="15" customHeight="1" x14ac:dyDescent="0.25">
      <c r="A508" s="82"/>
      <c r="B508" s="82"/>
      <c r="C508" s="82"/>
      <c r="AF508" s="82"/>
      <c r="AG508" s="82"/>
      <c r="AH508" s="81"/>
      <c r="AI508" s="45"/>
      <c r="AJ508" s="46"/>
      <c r="AK508" s="46"/>
      <c r="AL508" s="46"/>
      <c r="AM508" s="46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47"/>
      <c r="CD508" s="47"/>
      <c r="CE508" s="47"/>
      <c r="CF508" s="47"/>
      <c r="CG508" s="47"/>
      <c r="CH508" s="47"/>
      <c r="CI508" s="47"/>
      <c r="CJ508" s="47"/>
      <c r="CK508" s="47"/>
      <c r="CL508" s="47"/>
      <c r="CM508" s="47"/>
      <c r="CN508" s="47"/>
      <c r="CO508" s="47"/>
      <c r="CP508" s="47"/>
      <c r="CQ508" s="47"/>
      <c r="CR508" s="47"/>
      <c r="CS508" s="47"/>
      <c r="CT508" s="47"/>
      <c r="CU508" s="47"/>
      <c r="CV508" s="47"/>
      <c r="CW508" s="47"/>
      <c r="CX508" s="47"/>
      <c r="CY508" s="47"/>
      <c r="CZ508" s="47"/>
      <c r="DA508" s="47"/>
      <c r="DB508" s="47"/>
      <c r="DC508" s="47"/>
      <c r="DD508" s="47"/>
      <c r="DE508" s="47"/>
      <c r="DF508" s="47"/>
      <c r="DG508" s="47"/>
      <c r="DH508" s="47"/>
      <c r="DI508" s="47"/>
      <c r="DJ508" s="47"/>
      <c r="DK508" s="47"/>
      <c r="DL508" s="47"/>
      <c r="DM508" s="47"/>
      <c r="DN508" s="47"/>
      <c r="DO508" s="47"/>
      <c r="DP508" s="47"/>
      <c r="DQ508" s="47"/>
      <c r="DR508" s="47"/>
      <c r="DS508" s="47"/>
      <c r="DT508" s="47"/>
      <c r="DU508" s="47"/>
      <c r="DV508" s="47"/>
      <c r="DW508" s="47"/>
      <c r="DX508" s="47"/>
      <c r="DY508" s="47"/>
      <c r="DZ508" s="47"/>
      <c r="EA508" s="47"/>
      <c r="EB508" s="47"/>
      <c r="EC508" s="47"/>
      <c r="ED508" s="47"/>
      <c r="EE508" s="47"/>
      <c r="EF508" s="47"/>
      <c r="EG508" s="47"/>
      <c r="EH508" s="47"/>
      <c r="EI508" s="47"/>
      <c r="EJ508" s="47"/>
      <c r="EK508" s="47"/>
      <c r="EL508" s="47"/>
      <c r="EM508" s="47"/>
      <c r="EN508" s="47"/>
      <c r="EO508" s="47"/>
      <c r="EP508" s="47"/>
      <c r="EQ508" s="47"/>
      <c r="ER508" s="47"/>
      <c r="ES508" s="47"/>
      <c r="EX508" s="48"/>
      <c r="EY508" s="48"/>
      <c r="EZ508" s="48"/>
      <c r="FA508" s="48"/>
      <c r="FB508" s="48"/>
      <c r="FC508" s="48"/>
      <c r="FD508" s="48"/>
    </row>
    <row r="509" spans="1:160" s="19" customFormat="1" ht="15" customHeight="1" x14ac:dyDescent="0.25">
      <c r="A509" s="82"/>
      <c r="B509" s="82"/>
      <c r="C509" s="82"/>
      <c r="AF509" s="82"/>
      <c r="AG509" s="82"/>
      <c r="AH509" s="81"/>
      <c r="AI509" s="45"/>
      <c r="AJ509" s="46"/>
      <c r="AK509" s="46"/>
      <c r="AL509" s="46"/>
      <c r="AM509" s="46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47"/>
      <c r="CD509" s="47"/>
      <c r="CE509" s="47"/>
      <c r="CF509" s="47"/>
      <c r="CG509" s="47"/>
      <c r="CH509" s="47"/>
      <c r="CI509" s="47"/>
      <c r="CJ509" s="47"/>
      <c r="CK509" s="47"/>
      <c r="CL509" s="47"/>
      <c r="CM509" s="47"/>
      <c r="CN509" s="47"/>
      <c r="CO509" s="47"/>
      <c r="CP509" s="47"/>
      <c r="CQ509" s="47"/>
      <c r="CR509" s="47"/>
      <c r="CS509" s="47"/>
      <c r="CT509" s="47"/>
      <c r="CU509" s="47"/>
      <c r="CV509" s="47"/>
      <c r="CW509" s="47"/>
      <c r="CX509" s="47"/>
      <c r="CY509" s="47"/>
      <c r="CZ509" s="47"/>
      <c r="DA509" s="47"/>
      <c r="DB509" s="47"/>
      <c r="DC509" s="47"/>
      <c r="DD509" s="47"/>
      <c r="DE509" s="47"/>
      <c r="DF509" s="47"/>
      <c r="DG509" s="47"/>
      <c r="DH509" s="47"/>
      <c r="DI509" s="47"/>
      <c r="DJ509" s="47"/>
      <c r="DK509" s="47"/>
      <c r="DL509" s="47"/>
      <c r="DM509" s="47"/>
      <c r="DN509" s="47"/>
      <c r="DO509" s="47"/>
      <c r="DP509" s="47"/>
      <c r="DQ509" s="47"/>
      <c r="DR509" s="47"/>
      <c r="DS509" s="47"/>
      <c r="DT509" s="47"/>
      <c r="DU509" s="47"/>
      <c r="DV509" s="47"/>
      <c r="DW509" s="47"/>
      <c r="DX509" s="47"/>
      <c r="DY509" s="47"/>
      <c r="DZ509" s="47"/>
      <c r="EA509" s="47"/>
      <c r="EB509" s="47"/>
      <c r="EC509" s="47"/>
      <c r="ED509" s="47"/>
      <c r="EE509" s="47"/>
      <c r="EF509" s="47"/>
      <c r="EG509" s="47"/>
      <c r="EH509" s="47"/>
      <c r="EI509" s="47"/>
      <c r="EJ509" s="47"/>
      <c r="EK509" s="47"/>
      <c r="EL509" s="47"/>
      <c r="EM509" s="47"/>
      <c r="EN509" s="47"/>
      <c r="EO509" s="47"/>
      <c r="EP509" s="47"/>
      <c r="EQ509" s="47"/>
      <c r="ER509" s="47"/>
      <c r="ES509" s="47"/>
      <c r="EX509" s="48"/>
      <c r="EY509" s="48"/>
      <c r="EZ509" s="48"/>
      <c r="FA509" s="48"/>
      <c r="FB509" s="48"/>
      <c r="FC509" s="48"/>
      <c r="FD509" s="48"/>
    </row>
    <row r="510" spans="1:160" s="19" customFormat="1" ht="15" customHeight="1" x14ac:dyDescent="0.25">
      <c r="A510" s="82"/>
      <c r="B510" s="82"/>
      <c r="C510" s="82"/>
      <c r="AF510" s="82"/>
      <c r="AG510" s="82"/>
      <c r="AH510" s="81"/>
      <c r="AI510" s="45"/>
      <c r="AJ510" s="46"/>
      <c r="AK510" s="46"/>
      <c r="AL510" s="46"/>
      <c r="AM510" s="46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47"/>
      <c r="CD510" s="47"/>
      <c r="CE510" s="47"/>
      <c r="CF510" s="47"/>
      <c r="CG510" s="47"/>
      <c r="CH510" s="47"/>
      <c r="CI510" s="47"/>
      <c r="CJ510" s="47"/>
      <c r="CK510" s="47"/>
      <c r="CL510" s="47"/>
      <c r="CM510" s="47"/>
      <c r="CN510" s="47"/>
      <c r="CO510" s="47"/>
      <c r="CP510" s="47"/>
      <c r="CQ510" s="47"/>
      <c r="CR510" s="47"/>
      <c r="CS510" s="47"/>
      <c r="CT510" s="47"/>
      <c r="CU510" s="47"/>
      <c r="CV510" s="47"/>
      <c r="CW510" s="47"/>
      <c r="CX510" s="47"/>
      <c r="CY510" s="47"/>
      <c r="CZ510" s="47"/>
      <c r="DA510" s="47"/>
      <c r="DB510" s="47"/>
      <c r="DC510" s="47"/>
      <c r="DD510" s="47"/>
      <c r="DE510" s="47"/>
      <c r="DF510" s="47"/>
      <c r="DG510" s="47"/>
      <c r="DH510" s="47"/>
      <c r="DI510" s="47"/>
      <c r="DJ510" s="47"/>
      <c r="DK510" s="47"/>
      <c r="DL510" s="47"/>
      <c r="DM510" s="47"/>
      <c r="DN510" s="47"/>
      <c r="DO510" s="47"/>
      <c r="DP510" s="47"/>
      <c r="DQ510" s="47"/>
      <c r="DR510" s="47"/>
      <c r="DS510" s="47"/>
      <c r="DT510" s="47"/>
      <c r="DU510" s="47"/>
      <c r="DV510" s="47"/>
      <c r="DW510" s="47"/>
      <c r="DX510" s="47"/>
      <c r="DY510" s="47"/>
      <c r="DZ510" s="47"/>
      <c r="EA510" s="47"/>
      <c r="EB510" s="47"/>
      <c r="EC510" s="47"/>
      <c r="ED510" s="47"/>
      <c r="EE510" s="47"/>
      <c r="EF510" s="47"/>
      <c r="EG510" s="47"/>
      <c r="EH510" s="47"/>
      <c r="EI510" s="47"/>
      <c r="EJ510" s="47"/>
      <c r="EK510" s="47"/>
      <c r="EL510" s="47"/>
      <c r="EM510" s="47"/>
      <c r="EN510" s="47"/>
      <c r="EO510" s="47"/>
      <c r="EP510" s="47"/>
      <c r="EQ510" s="47"/>
      <c r="ER510" s="47"/>
      <c r="ES510" s="47"/>
      <c r="EX510" s="48"/>
      <c r="EY510" s="48"/>
      <c r="EZ510" s="48"/>
      <c r="FA510" s="48"/>
      <c r="FB510" s="48"/>
      <c r="FC510" s="48"/>
      <c r="FD510" s="48"/>
    </row>
    <row r="511" spans="1:160" s="19" customFormat="1" ht="15" customHeight="1" x14ac:dyDescent="0.25">
      <c r="A511" s="82"/>
      <c r="B511" s="82"/>
      <c r="C511" s="82"/>
      <c r="AF511" s="82"/>
      <c r="AG511" s="82"/>
      <c r="AH511" s="81"/>
      <c r="AI511" s="45"/>
      <c r="AJ511" s="46"/>
      <c r="AK511" s="46"/>
      <c r="AL511" s="46"/>
      <c r="AM511" s="46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47"/>
      <c r="CD511" s="47"/>
      <c r="CE511" s="47"/>
      <c r="CF511" s="47"/>
      <c r="CG511" s="47"/>
      <c r="CH511" s="47"/>
      <c r="CI511" s="47"/>
      <c r="CJ511" s="47"/>
      <c r="CK511" s="47"/>
      <c r="CL511" s="47"/>
      <c r="CM511" s="47"/>
      <c r="CN511" s="47"/>
      <c r="CO511" s="47"/>
      <c r="CP511" s="47"/>
      <c r="CQ511" s="47"/>
      <c r="CR511" s="47"/>
      <c r="CS511" s="47"/>
      <c r="CT511" s="47"/>
      <c r="CU511" s="47"/>
      <c r="CV511" s="47"/>
      <c r="CW511" s="47"/>
      <c r="CX511" s="47"/>
      <c r="CY511" s="47"/>
      <c r="CZ511" s="47"/>
      <c r="DA511" s="47"/>
      <c r="DB511" s="47"/>
      <c r="DC511" s="47"/>
      <c r="DD511" s="47"/>
      <c r="DE511" s="47"/>
      <c r="DF511" s="47"/>
      <c r="DG511" s="47"/>
      <c r="DH511" s="47"/>
      <c r="DI511" s="47"/>
      <c r="DJ511" s="47"/>
      <c r="DK511" s="47"/>
      <c r="DL511" s="47"/>
      <c r="DM511" s="47"/>
      <c r="DN511" s="47"/>
      <c r="DO511" s="47"/>
      <c r="DP511" s="47"/>
      <c r="DQ511" s="47"/>
      <c r="DR511" s="47"/>
      <c r="DS511" s="47"/>
      <c r="DT511" s="47"/>
      <c r="DU511" s="47"/>
      <c r="DV511" s="47"/>
      <c r="DW511" s="47"/>
      <c r="DX511" s="47"/>
      <c r="DY511" s="47"/>
      <c r="DZ511" s="47"/>
      <c r="EA511" s="47"/>
      <c r="EB511" s="47"/>
      <c r="EC511" s="47"/>
      <c r="ED511" s="47"/>
      <c r="EE511" s="47"/>
      <c r="EF511" s="47"/>
      <c r="EG511" s="47"/>
      <c r="EH511" s="47"/>
      <c r="EI511" s="47"/>
      <c r="EJ511" s="47"/>
      <c r="EK511" s="47"/>
      <c r="EL511" s="47"/>
      <c r="EM511" s="47"/>
      <c r="EN511" s="47"/>
      <c r="EO511" s="47"/>
      <c r="EP511" s="47"/>
      <c r="EQ511" s="47"/>
      <c r="ER511" s="47"/>
      <c r="ES511" s="47"/>
      <c r="EX511" s="48"/>
      <c r="EY511" s="48"/>
      <c r="EZ511" s="48"/>
      <c r="FA511" s="48"/>
      <c r="FB511" s="48"/>
      <c r="FC511" s="48"/>
      <c r="FD511" s="48"/>
    </row>
    <row r="512" spans="1:160" s="19" customFormat="1" ht="15" customHeight="1" x14ac:dyDescent="0.25">
      <c r="A512" s="82"/>
      <c r="B512" s="82"/>
      <c r="C512" s="82"/>
      <c r="AF512" s="82"/>
      <c r="AG512" s="82"/>
      <c r="AH512" s="81"/>
      <c r="AI512" s="45"/>
      <c r="AJ512" s="46"/>
      <c r="AK512" s="46"/>
      <c r="AL512" s="46"/>
      <c r="AM512" s="46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47"/>
      <c r="CD512" s="47"/>
      <c r="CE512" s="47"/>
      <c r="CF512" s="47"/>
      <c r="CG512" s="47"/>
      <c r="CH512" s="47"/>
      <c r="CI512" s="47"/>
      <c r="CJ512" s="47"/>
      <c r="CK512" s="47"/>
      <c r="CL512" s="47"/>
      <c r="CM512" s="47"/>
      <c r="CN512" s="47"/>
      <c r="CO512" s="47"/>
      <c r="CP512" s="47"/>
      <c r="CQ512" s="47"/>
      <c r="CR512" s="47"/>
      <c r="CS512" s="47"/>
      <c r="CT512" s="47"/>
      <c r="CU512" s="47"/>
      <c r="CV512" s="47"/>
      <c r="CW512" s="47"/>
      <c r="CX512" s="47"/>
      <c r="CY512" s="47"/>
      <c r="CZ512" s="47"/>
      <c r="DA512" s="47"/>
      <c r="DB512" s="47"/>
      <c r="DC512" s="47"/>
      <c r="DD512" s="47"/>
      <c r="DE512" s="47"/>
      <c r="DF512" s="47"/>
      <c r="DG512" s="47"/>
      <c r="DH512" s="47"/>
      <c r="DI512" s="47"/>
      <c r="DJ512" s="47"/>
      <c r="DK512" s="47"/>
      <c r="DL512" s="47"/>
      <c r="DM512" s="47"/>
      <c r="DN512" s="47"/>
      <c r="DO512" s="47"/>
      <c r="DP512" s="47"/>
      <c r="DQ512" s="47"/>
      <c r="DR512" s="47"/>
      <c r="DS512" s="47"/>
      <c r="DT512" s="47"/>
      <c r="DU512" s="47"/>
      <c r="DV512" s="47"/>
      <c r="DW512" s="47"/>
      <c r="DX512" s="47"/>
      <c r="DY512" s="47"/>
      <c r="DZ512" s="47"/>
      <c r="EA512" s="47"/>
      <c r="EB512" s="47"/>
      <c r="EC512" s="47"/>
      <c r="ED512" s="47"/>
      <c r="EE512" s="47"/>
      <c r="EF512" s="47"/>
      <c r="EG512" s="47"/>
      <c r="EH512" s="47"/>
      <c r="EI512" s="47"/>
      <c r="EJ512" s="47"/>
      <c r="EK512" s="47"/>
      <c r="EL512" s="47"/>
      <c r="EM512" s="47"/>
      <c r="EN512" s="47"/>
      <c r="EO512" s="47"/>
      <c r="EP512" s="47"/>
      <c r="EQ512" s="47"/>
      <c r="ER512" s="47"/>
      <c r="ES512" s="47"/>
      <c r="EX512" s="48"/>
      <c r="EY512" s="48"/>
      <c r="EZ512" s="48"/>
      <c r="FA512" s="48"/>
      <c r="FB512" s="48"/>
      <c r="FC512" s="48"/>
      <c r="FD512" s="48"/>
    </row>
    <row r="513" spans="1:160" s="19" customFormat="1" ht="15" customHeight="1" x14ac:dyDescent="0.25">
      <c r="A513" s="82"/>
      <c r="B513" s="82"/>
      <c r="C513" s="82"/>
      <c r="AF513" s="82"/>
      <c r="AG513" s="82"/>
      <c r="AH513" s="81"/>
      <c r="AI513" s="45"/>
      <c r="AJ513" s="46"/>
      <c r="AK513" s="46"/>
      <c r="AL513" s="46"/>
      <c r="AM513" s="46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47"/>
      <c r="CD513" s="47"/>
      <c r="CE513" s="47"/>
      <c r="CF513" s="47"/>
      <c r="CG513" s="47"/>
      <c r="CH513" s="47"/>
      <c r="CI513" s="47"/>
      <c r="CJ513" s="47"/>
      <c r="CK513" s="47"/>
      <c r="CL513" s="47"/>
      <c r="CM513" s="47"/>
      <c r="CN513" s="47"/>
      <c r="CO513" s="47"/>
      <c r="CP513" s="47"/>
      <c r="CQ513" s="47"/>
      <c r="CR513" s="47"/>
      <c r="CS513" s="47"/>
      <c r="CT513" s="47"/>
      <c r="CU513" s="47"/>
      <c r="CV513" s="47"/>
      <c r="CW513" s="47"/>
      <c r="CX513" s="47"/>
      <c r="CY513" s="47"/>
      <c r="CZ513" s="47"/>
      <c r="DA513" s="47"/>
      <c r="DB513" s="47"/>
      <c r="DC513" s="47"/>
      <c r="DD513" s="47"/>
      <c r="DE513" s="47"/>
      <c r="DF513" s="47"/>
      <c r="DG513" s="47"/>
      <c r="DH513" s="47"/>
      <c r="DI513" s="47"/>
      <c r="DJ513" s="47"/>
      <c r="DK513" s="47"/>
      <c r="DL513" s="47"/>
      <c r="DM513" s="47"/>
      <c r="DN513" s="47"/>
      <c r="DO513" s="47"/>
      <c r="DP513" s="47"/>
      <c r="DQ513" s="47"/>
      <c r="DR513" s="47"/>
      <c r="DS513" s="47"/>
      <c r="DT513" s="47"/>
      <c r="DU513" s="47"/>
      <c r="DV513" s="47"/>
      <c r="DW513" s="47"/>
      <c r="DX513" s="47"/>
      <c r="DY513" s="47"/>
      <c r="DZ513" s="47"/>
      <c r="EA513" s="47"/>
      <c r="EB513" s="47"/>
      <c r="EC513" s="47"/>
      <c r="ED513" s="47"/>
      <c r="EE513" s="47"/>
      <c r="EF513" s="47"/>
      <c r="EG513" s="47"/>
      <c r="EH513" s="47"/>
      <c r="EI513" s="47"/>
      <c r="EJ513" s="47"/>
      <c r="EK513" s="47"/>
      <c r="EL513" s="47"/>
      <c r="EM513" s="47"/>
      <c r="EN513" s="47"/>
      <c r="EO513" s="47"/>
      <c r="EP513" s="47"/>
      <c r="EQ513" s="47"/>
      <c r="ER513" s="47"/>
      <c r="ES513" s="47"/>
      <c r="EX513" s="48"/>
      <c r="EY513" s="48"/>
      <c r="EZ513" s="48"/>
      <c r="FA513" s="48"/>
      <c r="FB513" s="48"/>
      <c r="FC513" s="48"/>
      <c r="FD513" s="48"/>
    </row>
    <row r="514" spans="1:160" s="19" customFormat="1" ht="15" customHeight="1" x14ac:dyDescent="0.25">
      <c r="A514" s="82"/>
      <c r="B514" s="82"/>
      <c r="C514" s="82"/>
      <c r="AF514" s="82"/>
      <c r="AG514" s="82"/>
      <c r="AH514" s="81"/>
      <c r="AI514" s="45"/>
      <c r="AJ514" s="46"/>
      <c r="AK514" s="46"/>
      <c r="AL514" s="46"/>
      <c r="AM514" s="46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47"/>
      <c r="CD514" s="47"/>
      <c r="CE514" s="47"/>
      <c r="CF514" s="47"/>
      <c r="CG514" s="47"/>
      <c r="CH514" s="47"/>
      <c r="CI514" s="47"/>
      <c r="CJ514" s="47"/>
      <c r="CK514" s="47"/>
      <c r="CL514" s="47"/>
      <c r="CM514" s="47"/>
      <c r="CN514" s="47"/>
      <c r="CO514" s="47"/>
      <c r="CP514" s="47"/>
      <c r="CQ514" s="47"/>
      <c r="CR514" s="47"/>
      <c r="CS514" s="47"/>
      <c r="CT514" s="47"/>
      <c r="CU514" s="47"/>
      <c r="CV514" s="47"/>
      <c r="CW514" s="47"/>
      <c r="CX514" s="47"/>
      <c r="CY514" s="47"/>
      <c r="CZ514" s="47"/>
      <c r="DA514" s="47"/>
      <c r="DB514" s="47"/>
      <c r="DC514" s="47"/>
      <c r="DD514" s="47"/>
      <c r="DE514" s="47"/>
      <c r="DF514" s="47"/>
      <c r="DG514" s="47"/>
      <c r="DH514" s="47"/>
      <c r="DI514" s="47"/>
      <c r="DJ514" s="47"/>
      <c r="DK514" s="47"/>
      <c r="DL514" s="47"/>
      <c r="DM514" s="47"/>
      <c r="DN514" s="47"/>
      <c r="DO514" s="47"/>
      <c r="DP514" s="47"/>
      <c r="DQ514" s="47"/>
      <c r="DR514" s="47"/>
      <c r="DS514" s="47"/>
      <c r="DT514" s="47"/>
      <c r="DU514" s="47"/>
      <c r="DV514" s="47"/>
      <c r="DW514" s="47"/>
      <c r="DX514" s="47"/>
      <c r="DY514" s="47"/>
      <c r="DZ514" s="47"/>
      <c r="EA514" s="47"/>
      <c r="EB514" s="47"/>
      <c r="EC514" s="47"/>
      <c r="ED514" s="47"/>
      <c r="EE514" s="47"/>
      <c r="EF514" s="47"/>
      <c r="EG514" s="47"/>
      <c r="EH514" s="47"/>
      <c r="EI514" s="47"/>
      <c r="EJ514" s="47"/>
      <c r="EK514" s="47"/>
      <c r="EL514" s="47"/>
      <c r="EM514" s="47"/>
      <c r="EN514" s="47"/>
      <c r="EO514" s="47"/>
      <c r="EP514" s="47"/>
      <c r="EQ514" s="47"/>
      <c r="ER514" s="47"/>
      <c r="ES514" s="47"/>
      <c r="EX514" s="48"/>
      <c r="EY514" s="48"/>
      <c r="EZ514" s="48"/>
      <c r="FA514" s="48"/>
      <c r="FB514" s="48"/>
      <c r="FC514" s="48"/>
      <c r="FD514" s="48"/>
    </row>
    <row r="515" spans="1:160" s="19" customFormat="1" ht="15" customHeight="1" x14ac:dyDescent="0.25">
      <c r="A515" s="82"/>
      <c r="B515" s="82"/>
      <c r="C515" s="82"/>
      <c r="AF515" s="82"/>
      <c r="AG515" s="82"/>
      <c r="AH515" s="81"/>
      <c r="AI515" s="45"/>
      <c r="AJ515" s="46"/>
      <c r="AK515" s="46"/>
      <c r="AL515" s="46"/>
      <c r="AM515" s="46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47"/>
      <c r="CD515" s="47"/>
      <c r="CE515" s="47"/>
      <c r="CF515" s="47"/>
      <c r="CG515" s="47"/>
      <c r="CH515" s="47"/>
      <c r="CI515" s="47"/>
      <c r="CJ515" s="47"/>
      <c r="CK515" s="47"/>
      <c r="CL515" s="47"/>
      <c r="CM515" s="47"/>
      <c r="CN515" s="47"/>
      <c r="CO515" s="47"/>
      <c r="CP515" s="47"/>
      <c r="CQ515" s="47"/>
      <c r="CR515" s="47"/>
      <c r="CS515" s="47"/>
      <c r="CT515" s="47"/>
      <c r="CU515" s="47"/>
      <c r="CV515" s="47"/>
      <c r="CW515" s="47"/>
      <c r="CX515" s="47"/>
      <c r="CY515" s="47"/>
      <c r="CZ515" s="47"/>
      <c r="DA515" s="47"/>
      <c r="DB515" s="47"/>
      <c r="DC515" s="47"/>
      <c r="DD515" s="47"/>
      <c r="DE515" s="47"/>
      <c r="DF515" s="47"/>
      <c r="DG515" s="47"/>
      <c r="DH515" s="47"/>
      <c r="DI515" s="47"/>
      <c r="DJ515" s="47"/>
      <c r="DK515" s="47"/>
      <c r="DL515" s="47"/>
      <c r="DM515" s="47"/>
      <c r="DN515" s="47"/>
      <c r="DO515" s="47"/>
      <c r="DP515" s="47"/>
      <c r="DQ515" s="47"/>
      <c r="DR515" s="47"/>
      <c r="DS515" s="47"/>
      <c r="DT515" s="47"/>
      <c r="DU515" s="47"/>
      <c r="DV515" s="47"/>
      <c r="DW515" s="47"/>
      <c r="DX515" s="47"/>
      <c r="DY515" s="47"/>
      <c r="DZ515" s="47"/>
      <c r="EA515" s="47"/>
      <c r="EB515" s="47"/>
      <c r="EC515" s="47"/>
      <c r="ED515" s="47"/>
      <c r="EE515" s="47"/>
      <c r="EF515" s="47"/>
      <c r="EG515" s="47"/>
      <c r="EH515" s="47"/>
      <c r="EI515" s="47"/>
      <c r="EJ515" s="47"/>
      <c r="EK515" s="47"/>
      <c r="EL515" s="47"/>
      <c r="EM515" s="47"/>
      <c r="EN515" s="47"/>
      <c r="EO515" s="47"/>
      <c r="EP515" s="47"/>
      <c r="EQ515" s="47"/>
      <c r="ER515" s="47"/>
      <c r="ES515" s="47"/>
      <c r="EX515" s="48"/>
      <c r="EY515" s="48"/>
      <c r="EZ515" s="48"/>
      <c r="FA515" s="48"/>
      <c r="FB515" s="48"/>
      <c r="FC515" s="48"/>
      <c r="FD515" s="48"/>
    </row>
    <row r="516" spans="1:160" s="19" customFormat="1" ht="15" customHeight="1" x14ac:dyDescent="0.25">
      <c r="A516" s="82"/>
      <c r="B516" s="82"/>
      <c r="C516" s="82"/>
      <c r="AF516" s="82"/>
      <c r="AG516" s="82"/>
      <c r="AH516" s="81"/>
      <c r="AI516" s="45"/>
      <c r="AJ516" s="46"/>
      <c r="AK516" s="46"/>
      <c r="AL516" s="46"/>
      <c r="AM516" s="46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47"/>
      <c r="CD516" s="47"/>
      <c r="CE516" s="47"/>
      <c r="CF516" s="47"/>
      <c r="CG516" s="47"/>
      <c r="CH516" s="47"/>
      <c r="CI516" s="47"/>
      <c r="CJ516" s="47"/>
      <c r="CK516" s="47"/>
      <c r="CL516" s="47"/>
      <c r="CM516" s="47"/>
      <c r="CN516" s="47"/>
      <c r="CO516" s="47"/>
      <c r="CP516" s="47"/>
      <c r="CQ516" s="47"/>
      <c r="CR516" s="47"/>
      <c r="CS516" s="47"/>
      <c r="CT516" s="47"/>
      <c r="CU516" s="47"/>
      <c r="CV516" s="47"/>
      <c r="CW516" s="47"/>
      <c r="CX516" s="47"/>
      <c r="CY516" s="47"/>
      <c r="CZ516" s="47"/>
      <c r="DA516" s="47"/>
      <c r="DB516" s="47"/>
      <c r="DC516" s="47"/>
      <c r="DD516" s="47"/>
      <c r="DE516" s="47"/>
      <c r="DF516" s="47"/>
      <c r="DG516" s="47"/>
      <c r="DH516" s="47"/>
      <c r="DI516" s="47"/>
      <c r="DJ516" s="47"/>
      <c r="DK516" s="47"/>
      <c r="DL516" s="47"/>
      <c r="DM516" s="47"/>
      <c r="DN516" s="47"/>
      <c r="DO516" s="47"/>
      <c r="DP516" s="47"/>
      <c r="DQ516" s="47"/>
      <c r="DR516" s="47"/>
      <c r="DS516" s="47"/>
      <c r="DT516" s="47"/>
      <c r="DU516" s="47"/>
      <c r="DV516" s="47"/>
      <c r="DW516" s="47"/>
      <c r="DX516" s="47"/>
      <c r="DY516" s="47"/>
      <c r="DZ516" s="47"/>
      <c r="EA516" s="47"/>
      <c r="EB516" s="47"/>
      <c r="EC516" s="47"/>
      <c r="ED516" s="47"/>
      <c r="EE516" s="47"/>
      <c r="EF516" s="47"/>
      <c r="EG516" s="47"/>
      <c r="EH516" s="47"/>
      <c r="EI516" s="47"/>
      <c r="EJ516" s="47"/>
      <c r="EK516" s="47"/>
      <c r="EL516" s="47"/>
      <c r="EM516" s="47"/>
      <c r="EN516" s="47"/>
      <c r="EO516" s="47"/>
      <c r="EP516" s="47"/>
      <c r="EQ516" s="47"/>
      <c r="ER516" s="47"/>
      <c r="ES516" s="47"/>
      <c r="EX516" s="48"/>
      <c r="EY516" s="48"/>
      <c r="EZ516" s="48"/>
      <c r="FA516" s="48"/>
      <c r="FB516" s="48"/>
      <c r="FC516" s="48"/>
      <c r="FD516" s="48"/>
    </row>
    <row r="517" spans="1:160" s="19" customFormat="1" ht="15" customHeight="1" x14ac:dyDescent="0.25">
      <c r="A517" s="82"/>
      <c r="B517" s="82"/>
      <c r="C517" s="82"/>
      <c r="AF517" s="82"/>
      <c r="AG517" s="82"/>
      <c r="AH517" s="81"/>
      <c r="AI517" s="45"/>
      <c r="AJ517" s="46"/>
      <c r="AK517" s="46"/>
      <c r="AL517" s="46"/>
      <c r="AM517" s="46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47"/>
      <c r="CD517" s="47"/>
      <c r="CE517" s="47"/>
      <c r="CF517" s="47"/>
      <c r="CG517" s="47"/>
      <c r="CH517" s="47"/>
      <c r="CI517" s="47"/>
      <c r="CJ517" s="47"/>
      <c r="CK517" s="47"/>
      <c r="CL517" s="47"/>
      <c r="CM517" s="47"/>
      <c r="CN517" s="47"/>
      <c r="CO517" s="47"/>
      <c r="CP517" s="47"/>
      <c r="CQ517" s="47"/>
      <c r="CR517" s="47"/>
      <c r="CS517" s="47"/>
      <c r="CT517" s="47"/>
      <c r="CU517" s="47"/>
      <c r="CV517" s="47"/>
      <c r="CW517" s="47"/>
      <c r="CX517" s="47"/>
      <c r="CY517" s="47"/>
      <c r="CZ517" s="47"/>
      <c r="DA517" s="47"/>
      <c r="DB517" s="47"/>
      <c r="DC517" s="47"/>
      <c r="DD517" s="47"/>
      <c r="DE517" s="47"/>
      <c r="DF517" s="47"/>
      <c r="DG517" s="47"/>
      <c r="DH517" s="47"/>
      <c r="DI517" s="47"/>
      <c r="DJ517" s="47"/>
      <c r="DK517" s="47"/>
      <c r="DL517" s="47"/>
      <c r="DM517" s="47"/>
      <c r="DN517" s="47"/>
      <c r="DO517" s="47"/>
      <c r="DP517" s="47"/>
      <c r="DQ517" s="47"/>
      <c r="DR517" s="47"/>
      <c r="DS517" s="47"/>
      <c r="DT517" s="47"/>
      <c r="DU517" s="47"/>
      <c r="DV517" s="47"/>
      <c r="DW517" s="47"/>
      <c r="DX517" s="47"/>
      <c r="DY517" s="47"/>
      <c r="DZ517" s="47"/>
      <c r="EA517" s="47"/>
      <c r="EB517" s="47"/>
      <c r="EC517" s="47"/>
      <c r="ED517" s="47"/>
      <c r="EE517" s="47"/>
      <c r="EF517" s="47"/>
      <c r="EG517" s="47"/>
      <c r="EH517" s="47"/>
      <c r="EI517" s="47"/>
      <c r="EJ517" s="47"/>
      <c r="EK517" s="47"/>
      <c r="EL517" s="47"/>
      <c r="EM517" s="47"/>
      <c r="EN517" s="47"/>
      <c r="EO517" s="47"/>
      <c r="EP517" s="47"/>
      <c r="EQ517" s="47"/>
      <c r="ER517" s="47"/>
      <c r="ES517" s="47"/>
      <c r="EX517" s="48"/>
      <c r="EY517" s="48"/>
      <c r="EZ517" s="48"/>
      <c r="FA517" s="48"/>
      <c r="FB517" s="48"/>
      <c r="FC517" s="48"/>
      <c r="FD517" s="48"/>
    </row>
    <row r="518" spans="1:160" s="19" customFormat="1" ht="15" customHeight="1" x14ac:dyDescent="0.25">
      <c r="A518" s="82"/>
      <c r="B518" s="82"/>
      <c r="C518" s="82"/>
      <c r="AF518" s="82"/>
      <c r="AG518" s="82"/>
      <c r="AH518" s="81"/>
      <c r="AI518" s="45"/>
      <c r="AJ518" s="46"/>
      <c r="AK518" s="46"/>
      <c r="AL518" s="46"/>
      <c r="AM518" s="46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47"/>
      <c r="CD518" s="47"/>
      <c r="CE518" s="47"/>
      <c r="CF518" s="47"/>
      <c r="CG518" s="47"/>
      <c r="CH518" s="47"/>
      <c r="CI518" s="47"/>
      <c r="CJ518" s="47"/>
      <c r="CK518" s="47"/>
      <c r="CL518" s="47"/>
      <c r="CM518" s="47"/>
      <c r="CN518" s="47"/>
      <c r="CO518" s="47"/>
      <c r="CP518" s="47"/>
      <c r="CQ518" s="47"/>
      <c r="CR518" s="47"/>
      <c r="CS518" s="47"/>
      <c r="CT518" s="47"/>
      <c r="CU518" s="47"/>
      <c r="CV518" s="47"/>
      <c r="CW518" s="47"/>
      <c r="CX518" s="47"/>
      <c r="CY518" s="47"/>
      <c r="CZ518" s="47"/>
      <c r="DA518" s="47"/>
      <c r="DB518" s="47"/>
      <c r="DC518" s="47"/>
      <c r="DD518" s="47"/>
      <c r="DE518" s="47"/>
      <c r="DF518" s="47"/>
      <c r="DG518" s="47"/>
      <c r="DH518" s="47"/>
      <c r="DI518" s="47"/>
      <c r="DJ518" s="47"/>
      <c r="DK518" s="47"/>
      <c r="DL518" s="47"/>
      <c r="DM518" s="47"/>
      <c r="DN518" s="47"/>
      <c r="DO518" s="47"/>
      <c r="DP518" s="47"/>
      <c r="DQ518" s="47"/>
      <c r="DR518" s="47"/>
      <c r="DS518" s="47"/>
      <c r="DT518" s="47"/>
      <c r="DU518" s="47"/>
      <c r="DV518" s="47"/>
      <c r="DW518" s="47"/>
      <c r="DX518" s="47"/>
      <c r="DY518" s="47"/>
      <c r="DZ518" s="47"/>
      <c r="EA518" s="47"/>
      <c r="EB518" s="47"/>
      <c r="EC518" s="47"/>
      <c r="ED518" s="47"/>
      <c r="EE518" s="47"/>
      <c r="EF518" s="47"/>
      <c r="EG518" s="47"/>
      <c r="EH518" s="47"/>
      <c r="EI518" s="47"/>
      <c r="EJ518" s="47"/>
      <c r="EK518" s="47"/>
      <c r="EL518" s="47"/>
      <c r="EM518" s="47"/>
      <c r="EN518" s="47"/>
      <c r="EO518" s="47"/>
      <c r="EP518" s="47"/>
      <c r="EQ518" s="47"/>
      <c r="ER518" s="47"/>
      <c r="ES518" s="47"/>
      <c r="EX518" s="48"/>
      <c r="EY518" s="48"/>
      <c r="EZ518" s="48"/>
      <c r="FA518" s="48"/>
      <c r="FB518" s="48"/>
      <c r="FC518" s="48"/>
      <c r="FD518" s="48"/>
    </row>
    <row r="519" spans="1:160" s="19" customFormat="1" ht="15" customHeight="1" x14ac:dyDescent="0.25">
      <c r="A519" s="82"/>
      <c r="B519" s="82"/>
      <c r="C519" s="82"/>
      <c r="AF519" s="82"/>
      <c r="AG519" s="82"/>
      <c r="AH519" s="81"/>
      <c r="AI519" s="45"/>
      <c r="AJ519" s="46"/>
      <c r="AK519" s="46"/>
      <c r="AL519" s="46"/>
      <c r="AM519" s="46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47"/>
      <c r="CD519" s="47"/>
      <c r="CE519" s="47"/>
      <c r="CF519" s="47"/>
      <c r="CG519" s="47"/>
      <c r="CH519" s="47"/>
      <c r="CI519" s="47"/>
      <c r="CJ519" s="47"/>
      <c r="CK519" s="47"/>
      <c r="CL519" s="47"/>
      <c r="CM519" s="47"/>
      <c r="CN519" s="47"/>
      <c r="CO519" s="47"/>
      <c r="CP519" s="47"/>
      <c r="CQ519" s="47"/>
      <c r="CR519" s="47"/>
      <c r="CS519" s="47"/>
      <c r="CT519" s="47"/>
      <c r="CU519" s="47"/>
      <c r="CV519" s="47"/>
      <c r="CW519" s="47"/>
      <c r="CX519" s="47"/>
      <c r="CY519" s="47"/>
      <c r="CZ519" s="47"/>
      <c r="DA519" s="47"/>
      <c r="DB519" s="47"/>
      <c r="DC519" s="47"/>
      <c r="DD519" s="47"/>
      <c r="DE519" s="47"/>
      <c r="DF519" s="47"/>
      <c r="DG519" s="47"/>
      <c r="DH519" s="47"/>
      <c r="DI519" s="47"/>
      <c r="DJ519" s="47"/>
      <c r="DK519" s="47"/>
      <c r="DL519" s="47"/>
      <c r="DM519" s="47"/>
      <c r="DN519" s="47"/>
      <c r="DO519" s="47"/>
      <c r="DP519" s="47"/>
      <c r="DQ519" s="47"/>
      <c r="DR519" s="47"/>
      <c r="DS519" s="47"/>
      <c r="DT519" s="47"/>
      <c r="DU519" s="47"/>
      <c r="DV519" s="47"/>
      <c r="DW519" s="47"/>
      <c r="DX519" s="47"/>
      <c r="DY519" s="47"/>
      <c r="DZ519" s="47"/>
      <c r="EA519" s="47"/>
      <c r="EB519" s="47"/>
      <c r="EC519" s="47"/>
      <c r="ED519" s="47"/>
      <c r="EE519" s="47"/>
      <c r="EF519" s="47"/>
      <c r="EG519" s="47"/>
      <c r="EH519" s="47"/>
      <c r="EI519" s="47"/>
      <c r="EJ519" s="47"/>
      <c r="EK519" s="47"/>
      <c r="EL519" s="47"/>
      <c r="EM519" s="47"/>
      <c r="EN519" s="47"/>
      <c r="EO519" s="47"/>
      <c r="EP519" s="47"/>
      <c r="EQ519" s="47"/>
      <c r="ER519" s="47"/>
      <c r="ES519" s="47"/>
      <c r="EX519" s="48"/>
      <c r="EY519" s="48"/>
      <c r="EZ519" s="48"/>
      <c r="FA519" s="48"/>
      <c r="FB519" s="48"/>
      <c r="FC519" s="48"/>
      <c r="FD519" s="48"/>
    </row>
    <row r="520" spans="1:160" s="19" customFormat="1" ht="15" customHeight="1" x14ac:dyDescent="0.25">
      <c r="A520" s="82"/>
      <c r="B520" s="82"/>
      <c r="C520" s="82"/>
      <c r="AF520" s="82"/>
      <c r="AG520" s="82"/>
      <c r="AH520" s="81"/>
      <c r="AI520" s="45"/>
      <c r="AJ520" s="46"/>
      <c r="AK520" s="46"/>
      <c r="AL520" s="46"/>
      <c r="AM520" s="46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47"/>
      <c r="CD520" s="47"/>
      <c r="CE520" s="47"/>
      <c r="CF520" s="47"/>
      <c r="CG520" s="47"/>
      <c r="CH520" s="47"/>
      <c r="CI520" s="47"/>
      <c r="CJ520" s="47"/>
      <c r="CK520" s="47"/>
      <c r="CL520" s="47"/>
      <c r="CM520" s="47"/>
      <c r="CN520" s="47"/>
      <c r="CO520" s="47"/>
      <c r="CP520" s="47"/>
      <c r="CQ520" s="47"/>
      <c r="CR520" s="47"/>
      <c r="CS520" s="47"/>
      <c r="CT520" s="47"/>
      <c r="CU520" s="47"/>
      <c r="CV520" s="47"/>
      <c r="CW520" s="47"/>
      <c r="CX520" s="47"/>
      <c r="CY520" s="47"/>
      <c r="CZ520" s="47"/>
      <c r="DA520" s="47"/>
      <c r="DB520" s="47"/>
      <c r="DC520" s="47"/>
      <c r="DD520" s="47"/>
      <c r="DE520" s="47"/>
      <c r="DF520" s="47"/>
      <c r="DG520" s="47"/>
      <c r="DH520" s="47"/>
      <c r="DI520" s="47"/>
      <c r="DJ520" s="47"/>
      <c r="DK520" s="47"/>
      <c r="DL520" s="47"/>
      <c r="DM520" s="47"/>
      <c r="DN520" s="47"/>
      <c r="DO520" s="47"/>
      <c r="DP520" s="47"/>
      <c r="DQ520" s="47"/>
      <c r="DR520" s="47"/>
      <c r="DS520" s="47"/>
      <c r="DT520" s="47"/>
      <c r="DU520" s="47"/>
      <c r="DV520" s="47"/>
      <c r="DW520" s="47"/>
      <c r="DX520" s="47"/>
      <c r="DY520" s="47"/>
      <c r="DZ520" s="47"/>
      <c r="EA520" s="47"/>
      <c r="EB520" s="47"/>
      <c r="EC520" s="47"/>
      <c r="ED520" s="47"/>
      <c r="EE520" s="47"/>
      <c r="EF520" s="47"/>
      <c r="EG520" s="47"/>
      <c r="EH520" s="47"/>
      <c r="EI520" s="47"/>
      <c r="EJ520" s="47"/>
      <c r="EK520" s="47"/>
      <c r="EL520" s="47"/>
      <c r="EM520" s="47"/>
      <c r="EN520" s="47"/>
      <c r="EO520" s="47"/>
      <c r="EP520" s="47"/>
      <c r="EQ520" s="47"/>
      <c r="ER520" s="47"/>
      <c r="ES520" s="47"/>
      <c r="EX520" s="48"/>
      <c r="EY520" s="48"/>
      <c r="EZ520" s="48"/>
      <c r="FA520" s="48"/>
      <c r="FB520" s="48"/>
      <c r="FC520" s="48"/>
      <c r="FD520" s="48"/>
    </row>
    <row r="521" spans="1:160" s="19" customFormat="1" ht="15" customHeight="1" x14ac:dyDescent="0.25">
      <c r="A521" s="82"/>
      <c r="B521" s="82"/>
      <c r="C521" s="82"/>
      <c r="AF521" s="82"/>
      <c r="AG521" s="82"/>
      <c r="AH521" s="81"/>
      <c r="AI521" s="45"/>
      <c r="AJ521" s="46"/>
      <c r="AK521" s="46"/>
      <c r="AL521" s="46"/>
      <c r="AM521" s="46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47"/>
      <c r="CD521" s="47"/>
      <c r="CE521" s="47"/>
      <c r="CF521" s="47"/>
      <c r="CG521" s="47"/>
      <c r="CH521" s="47"/>
      <c r="CI521" s="47"/>
      <c r="CJ521" s="47"/>
      <c r="CK521" s="47"/>
      <c r="CL521" s="47"/>
      <c r="CM521" s="47"/>
      <c r="CN521" s="47"/>
      <c r="CO521" s="47"/>
      <c r="CP521" s="47"/>
      <c r="CQ521" s="47"/>
      <c r="CR521" s="47"/>
      <c r="CS521" s="47"/>
      <c r="CT521" s="47"/>
      <c r="CU521" s="47"/>
      <c r="CV521" s="47"/>
      <c r="CW521" s="47"/>
      <c r="CX521" s="47"/>
      <c r="CY521" s="47"/>
      <c r="CZ521" s="47"/>
      <c r="DA521" s="47"/>
      <c r="DB521" s="47"/>
      <c r="DC521" s="47"/>
      <c r="DD521" s="47"/>
      <c r="DE521" s="47"/>
      <c r="DF521" s="47"/>
      <c r="DG521" s="47"/>
      <c r="DH521" s="47"/>
      <c r="DI521" s="47"/>
      <c r="DJ521" s="47"/>
      <c r="DK521" s="47"/>
      <c r="DL521" s="47"/>
      <c r="DM521" s="47"/>
      <c r="DN521" s="47"/>
      <c r="DO521" s="47"/>
      <c r="DP521" s="47"/>
      <c r="DQ521" s="47"/>
      <c r="DR521" s="47"/>
      <c r="DS521" s="47"/>
      <c r="DT521" s="47"/>
      <c r="DU521" s="47"/>
      <c r="DV521" s="47"/>
      <c r="DW521" s="47"/>
      <c r="DX521" s="47"/>
      <c r="DY521" s="47"/>
      <c r="DZ521" s="47"/>
      <c r="EA521" s="47"/>
      <c r="EB521" s="47"/>
      <c r="EC521" s="47"/>
      <c r="ED521" s="47"/>
      <c r="EE521" s="47"/>
      <c r="EF521" s="47"/>
      <c r="EG521" s="47"/>
      <c r="EH521" s="47"/>
      <c r="EI521" s="47"/>
      <c r="EJ521" s="47"/>
      <c r="EK521" s="47"/>
      <c r="EL521" s="47"/>
      <c r="EM521" s="47"/>
      <c r="EN521" s="47"/>
      <c r="EO521" s="47"/>
      <c r="EP521" s="47"/>
      <c r="EQ521" s="47"/>
      <c r="ER521" s="47"/>
      <c r="ES521" s="47"/>
      <c r="EX521" s="48"/>
      <c r="EY521" s="48"/>
      <c r="EZ521" s="48"/>
      <c r="FA521" s="48"/>
      <c r="FB521" s="48"/>
      <c r="FC521" s="48"/>
      <c r="FD521" s="48"/>
    </row>
    <row r="522" spans="1:160" s="19" customFormat="1" ht="15" customHeight="1" x14ac:dyDescent="0.25">
      <c r="A522" s="82"/>
      <c r="B522" s="82"/>
      <c r="C522" s="82"/>
      <c r="AF522" s="82"/>
      <c r="AG522" s="82"/>
      <c r="AH522" s="81"/>
      <c r="AI522" s="45"/>
      <c r="AJ522" s="46"/>
      <c r="AK522" s="46"/>
      <c r="AL522" s="46"/>
      <c r="AM522" s="46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47"/>
      <c r="CD522" s="47"/>
      <c r="CE522" s="47"/>
      <c r="CF522" s="47"/>
      <c r="CG522" s="47"/>
      <c r="CH522" s="47"/>
      <c r="CI522" s="47"/>
      <c r="CJ522" s="47"/>
      <c r="CK522" s="47"/>
      <c r="CL522" s="47"/>
      <c r="CM522" s="47"/>
      <c r="CN522" s="47"/>
      <c r="CO522" s="47"/>
      <c r="CP522" s="47"/>
      <c r="CQ522" s="47"/>
      <c r="CR522" s="47"/>
      <c r="CS522" s="47"/>
      <c r="CT522" s="47"/>
      <c r="CU522" s="47"/>
      <c r="CV522" s="47"/>
      <c r="CW522" s="47"/>
      <c r="CX522" s="47"/>
      <c r="CY522" s="47"/>
      <c r="CZ522" s="47"/>
      <c r="DA522" s="47"/>
      <c r="DB522" s="47"/>
      <c r="DC522" s="47"/>
      <c r="DD522" s="47"/>
      <c r="DE522" s="47"/>
      <c r="DF522" s="47"/>
      <c r="DG522" s="47"/>
      <c r="DH522" s="47"/>
      <c r="DI522" s="47"/>
      <c r="DJ522" s="47"/>
      <c r="DK522" s="47"/>
      <c r="DL522" s="47"/>
      <c r="DM522" s="47"/>
      <c r="DN522" s="47"/>
      <c r="DO522" s="47"/>
      <c r="DP522" s="47"/>
      <c r="DQ522" s="47"/>
      <c r="DR522" s="47"/>
      <c r="DS522" s="47"/>
      <c r="DT522" s="47"/>
      <c r="DU522" s="47"/>
      <c r="DV522" s="47"/>
      <c r="DW522" s="47"/>
      <c r="DX522" s="47"/>
      <c r="DY522" s="47"/>
      <c r="DZ522" s="47"/>
      <c r="EA522" s="47"/>
      <c r="EB522" s="47"/>
      <c r="EC522" s="47"/>
      <c r="ED522" s="47"/>
      <c r="EE522" s="47"/>
      <c r="EF522" s="47"/>
      <c r="EG522" s="47"/>
      <c r="EH522" s="47"/>
      <c r="EI522" s="47"/>
      <c r="EJ522" s="47"/>
      <c r="EK522" s="47"/>
      <c r="EL522" s="47"/>
      <c r="EM522" s="47"/>
      <c r="EN522" s="47"/>
      <c r="EO522" s="47"/>
      <c r="EP522" s="47"/>
      <c r="EQ522" s="47"/>
      <c r="ER522" s="47"/>
      <c r="ES522" s="47"/>
      <c r="EX522" s="48"/>
      <c r="EY522" s="48"/>
      <c r="EZ522" s="48"/>
      <c r="FA522" s="48"/>
      <c r="FB522" s="48"/>
      <c r="FC522" s="48"/>
      <c r="FD522" s="48"/>
    </row>
    <row r="523" spans="1:160" s="19" customFormat="1" ht="15" customHeight="1" x14ac:dyDescent="0.25">
      <c r="A523" s="82"/>
      <c r="B523" s="82"/>
      <c r="C523" s="82"/>
      <c r="AF523" s="82"/>
      <c r="AG523" s="82"/>
      <c r="AH523" s="81"/>
      <c r="AI523" s="45"/>
      <c r="AJ523" s="46"/>
      <c r="AK523" s="46"/>
      <c r="AL523" s="46"/>
      <c r="AM523" s="46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47"/>
      <c r="CD523" s="47"/>
      <c r="CE523" s="47"/>
      <c r="CF523" s="47"/>
      <c r="CG523" s="47"/>
      <c r="CH523" s="47"/>
      <c r="CI523" s="47"/>
      <c r="CJ523" s="47"/>
      <c r="CK523" s="47"/>
      <c r="CL523" s="47"/>
      <c r="CM523" s="47"/>
      <c r="CN523" s="47"/>
      <c r="CO523" s="47"/>
      <c r="CP523" s="47"/>
      <c r="CQ523" s="47"/>
      <c r="CR523" s="47"/>
      <c r="CS523" s="47"/>
      <c r="CT523" s="47"/>
      <c r="CU523" s="47"/>
      <c r="CV523" s="47"/>
      <c r="CW523" s="47"/>
      <c r="CX523" s="47"/>
      <c r="CY523" s="47"/>
      <c r="CZ523" s="47"/>
      <c r="DA523" s="47"/>
      <c r="DB523" s="47"/>
      <c r="DC523" s="47"/>
      <c r="DD523" s="47"/>
      <c r="DE523" s="47"/>
      <c r="DF523" s="47"/>
      <c r="DG523" s="47"/>
      <c r="DH523" s="47"/>
      <c r="DI523" s="47"/>
      <c r="DJ523" s="47"/>
      <c r="DK523" s="47"/>
      <c r="DL523" s="47"/>
      <c r="DM523" s="47"/>
      <c r="DN523" s="47"/>
      <c r="DO523" s="47"/>
      <c r="DP523" s="47"/>
      <c r="DQ523" s="47"/>
      <c r="DR523" s="47"/>
      <c r="DS523" s="47"/>
      <c r="DT523" s="47"/>
      <c r="DU523" s="47"/>
      <c r="DV523" s="47"/>
      <c r="DW523" s="47"/>
      <c r="DX523" s="47"/>
      <c r="DY523" s="47"/>
      <c r="DZ523" s="47"/>
      <c r="EA523" s="47"/>
      <c r="EB523" s="47"/>
      <c r="EC523" s="47"/>
      <c r="ED523" s="47"/>
      <c r="EE523" s="47"/>
      <c r="EF523" s="47"/>
      <c r="EG523" s="47"/>
      <c r="EH523" s="47"/>
      <c r="EI523" s="47"/>
      <c r="EJ523" s="47"/>
      <c r="EK523" s="47"/>
      <c r="EL523" s="47"/>
      <c r="EM523" s="47"/>
      <c r="EN523" s="47"/>
      <c r="EO523" s="47"/>
      <c r="EP523" s="47"/>
      <c r="EQ523" s="47"/>
      <c r="ER523" s="47"/>
      <c r="ES523" s="47"/>
      <c r="EX523" s="48"/>
      <c r="EY523" s="48"/>
      <c r="EZ523" s="48"/>
      <c r="FA523" s="48"/>
      <c r="FB523" s="48"/>
      <c r="FC523" s="48"/>
      <c r="FD523" s="48"/>
    </row>
    <row r="524" spans="1:160" s="19" customFormat="1" ht="15" customHeight="1" x14ac:dyDescent="0.25">
      <c r="A524" s="82"/>
      <c r="B524" s="82"/>
      <c r="C524" s="82"/>
      <c r="AF524" s="82"/>
      <c r="AG524" s="82"/>
      <c r="AH524" s="81"/>
      <c r="AI524" s="45"/>
      <c r="AJ524" s="46"/>
      <c r="AK524" s="46"/>
      <c r="AL524" s="46"/>
      <c r="AM524" s="46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47"/>
      <c r="CD524" s="47"/>
      <c r="CE524" s="47"/>
      <c r="CF524" s="47"/>
      <c r="CG524" s="47"/>
      <c r="CH524" s="47"/>
      <c r="CI524" s="47"/>
      <c r="CJ524" s="47"/>
      <c r="CK524" s="47"/>
      <c r="CL524" s="47"/>
      <c r="CM524" s="47"/>
      <c r="CN524" s="47"/>
      <c r="CO524" s="47"/>
      <c r="CP524" s="47"/>
      <c r="CQ524" s="47"/>
      <c r="CR524" s="47"/>
      <c r="CS524" s="47"/>
      <c r="CT524" s="47"/>
      <c r="CU524" s="47"/>
      <c r="CV524" s="47"/>
      <c r="CW524" s="47"/>
      <c r="CX524" s="47"/>
      <c r="CY524" s="47"/>
      <c r="CZ524" s="47"/>
      <c r="DA524" s="47"/>
      <c r="DB524" s="47"/>
      <c r="DC524" s="47"/>
      <c r="DD524" s="47"/>
      <c r="DE524" s="47"/>
      <c r="DF524" s="47"/>
      <c r="DG524" s="47"/>
      <c r="DH524" s="47"/>
      <c r="DI524" s="47"/>
      <c r="DJ524" s="47"/>
      <c r="DK524" s="47"/>
      <c r="DL524" s="47"/>
      <c r="DM524" s="47"/>
      <c r="DN524" s="47"/>
      <c r="DO524" s="47"/>
      <c r="DP524" s="47"/>
      <c r="DQ524" s="47"/>
      <c r="DR524" s="47"/>
      <c r="DS524" s="47"/>
      <c r="DT524" s="47"/>
      <c r="DU524" s="47"/>
      <c r="DV524" s="47"/>
      <c r="DW524" s="47"/>
      <c r="DX524" s="47"/>
      <c r="DY524" s="47"/>
      <c r="DZ524" s="47"/>
      <c r="EA524" s="47"/>
      <c r="EB524" s="47"/>
      <c r="EC524" s="47"/>
      <c r="ED524" s="47"/>
      <c r="EE524" s="47"/>
      <c r="EF524" s="47"/>
      <c r="EG524" s="47"/>
      <c r="EH524" s="47"/>
      <c r="EI524" s="47"/>
      <c r="EJ524" s="47"/>
      <c r="EK524" s="47"/>
      <c r="EL524" s="47"/>
      <c r="EM524" s="47"/>
      <c r="EN524" s="47"/>
      <c r="EO524" s="47"/>
      <c r="EP524" s="47"/>
      <c r="EQ524" s="47"/>
      <c r="ER524" s="47"/>
      <c r="ES524" s="47"/>
      <c r="EX524" s="48"/>
      <c r="EY524" s="48"/>
      <c r="EZ524" s="48"/>
      <c r="FA524" s="48"/>
      <c r="FB524" s="48"/>
      <c r="FC524" s="48"/>
      <c r="FD524" s="48"/>
    </row>
    <row r="525" spans="1:160" s="19" customFormat="1" ht="15" customHeight="1" x14ac:dyDescent="0.25">
      <c r="A525" s="82"/>
      <c r="B525" s="82"/>
      <c r="C525" s="82"/>
      <c r="AF525" s="82"/>
      <c r="AG525" s="82"/>
      <c r="AH525" s="81"/>
      <c r="AI525" s="45"/>
      <c r="AJ525" s="46"/>
      <c r="AK525" s="46"/>
      <c r="AL525" s="46"/>
      <c r="AM525" s="46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47"/>
      <c r="CD525" s="47"/>
      <c r="CE525" s="47"/>
      <c r="CF525" s="47"/>
      <c r="CG525" s="47"/>
      <c r="CH525" s="47"/>
      <c r="CI525" s="47"/>
      <c r="CJ525" s="47"/>
      <c r="CK525" s="47"/>
      <c r="CL525" s="47"/>
      <c r="CM525" s="47"/>
      <c r="CN525" s="47"/>
      <c r="CO525" s="47"/>
      <c r="CP525" s="47"/>
      <c r="CQ525" s="47"/>
      <c r="CR525" s="47"/>
      <c r="CS525" s="47"/>
      <c r="CT525" s="47"/>
      <c r="CU525" s="47"/>
      <c r="CV525" s="47"/>
      <c r="CW525" s="47"/>
      <c r="CX525" s="47"/>
      <c r="CY525" s="47"/>
      <c r="CZ525" s="47"/>
      <c r="DA525" s="47"/>
      <c r="DB525" s="47"/>
      <c r="DC525" s="47"/>
      <c r="DD525" s="47"/>
      <c r="DE525" s="47"/>
      <c r="DF525" s="47"/>
      <c r="DG525" s="47"/>
      <c r="DH525" s="47"/>
      <c r="DI525" s="47"/>
      <c r="DJ525" s="47"/>
      <c r="DK525" s="47"/>
      <c r="DL525" s="47"/>
      <c r="DM525" s="47"/>
      <c r="DN525" s="47"/>
      <c r="DO525" s="47"/>
      <c r="DP525" s="47"/>
      <c r="DQ525" s="47"/>
      <c r="DR525" s="47"/>
      <c r="DS525" s="47"/>
      <c r="DT525" s="47"/>
      <c r="DU525" s="47"/>
      <c r="DV525" s="47"/>
      <c r="DW525" s="47"/>
      <c r="DX525" s="47"/>
      <c r="DY525" s="47"/>
      <c r="DZ525" s="47"/>
      <c r="EA525" s="47"/>
      <c r="EB525" s="47"/>
      <c r="EC525" s="47"/>
      <c r="ED525" s="47"/>
      <c r="EE525" s="47"/>
      <c r="EF525" s="47"/>
      <c r="EG525" s="47"/>
      <c r="EH525" s="47"/>
      <c r="EI525" s="47"/>
      <c r="EJ525" s="47"/>
      <c r="EK525" s="47"/>
      <c r="EL525" s="47"/>
      <c r="EM525" s="47"/>
      <c r="EN525" s="47"/>
      <c r="EO525" s="47"/>
      <c r="EP525" s="47"/>
      <c r="EQ525" s="47"/>
      <c r="ER525" s="47"/>
      <c r="ES525" s="47"/>
      <c r="EX525" s="48"/>
      <c r="EY525" s="48"/>
      <c r="EZ525" s="48"/>
      <c r="FA525" s="48"/>
      <c r="FB525" s="48"/>
      <c r="FC525" s="48"/>
      <c r="FD525" s="48"/>
    </row>
    <row r="526" spans="1:160" s="19" customFormat="1" ht="15" customHeight="1" x14ac:dyDescent="0.25">
      <c r="A526" s="82"/>
      <c r="B526" s="82"/>
      <c r="C526" s="82"/>
      <c r="AF526" s="82"/>
      <c r="AG526" s="82"/>
      <c r="AH526" s="81"/>
      <c r="AI526" s="45"/>
      <c r="AJ526" s="46"/>
      <c r="AK526" s="46"/>
      <c r="AL526" s="46"/>
      <c r="AM526" s="46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47"/>
      <c r="CD526" s="47"/>
      <c r="CE526" s="47"/>
      <c r="CF526" s="47"/>
      <c r="CG526" s="47"/>
      <c r="CH526" s="47"/>
      <c r="CI526" s="47"/>
      <c r="CJ526" s="47"/>
      <c r="CK526" s="47"/>
      <c r="CL526" s="47"/>
      <c r="CM526" s="47"/>
      <c r="CN526" s="47"/>
      <c r="CO526" s="47"/>
      <c r="CP526" s="47"/>
      <c r="CQ526" s="47"/>
      <c r="CR526" s="47"/>
      <c r="CS526" s="47"/>
      <c r="CT526" s="47"/>
      <c r="CU526" s="47"/>
      <c r="CV526" s="47"/>
      <c r="CW526" s="47"/>
      <c r="CX526" s="47"/>
      <c r="CY526" s="47"/>
      <c r="CZ526" s="47"/>
      <c r="DA526" s="47"/>
      <c r="DB526" s="47"/>
      <c r="DC526" s="47"/>
      <c r="DD526" s="47"/>
      <c r="DE526" s="47"/>
      <c r="DF526" s="47"/>
      <c r="DG526" s="47"/>
      <c r="DH526" s="47"/>
      <c r="DI526" s="47"/>
      <c r="DJ526" s="47"/>
      <c r="DK526" s="47"/>
      <c r="DL526" s="47"/>
      <c r="DM526" s="47"/>
      <c r="DN526" s="47"/>
      <c r="DO526" s="47"/>
      <c r="DP526" s="47"/>
      <c r="DQ526" s="47"/>
      <c r="DR526" s="47"/>
      <c r="DS526" s="47"/>
      <c r="DT526" s="47"/>
      <c r="DU526" s="47"/>
      <c r="DV526" s="47"/>
      <c r="DW526" s="47"/>
      <c r="DX526" s="47"/>
      <c r="DY526" s="47"/>
      <c r="DZ526" s="47"/>
      <c r="EA526" s="47"/>
      <c r="EB526" s="47"/>
      <c r="EC526" s="47"/>
      <c r="ED526" s="47"/>
      <c r="EE526" s="47"/>
      <c r="EF526" s="47"/>
      <c r="EG526" s="47"/>
      <c r="EH526" s="47"/>
      <c r="EI526" s="47"/>
      <c r="EJ526" s="47"/>
      <c r="EK526" s="47"/>
      <c r="EL526" s="47"/>
      <c r="EM526" s="47"/>
      <c r="EN526" s="47"/>
      <c r="EO526" s="47"/>
      <c r="EP526" s="47"/>
      <c r="EQ526" s="47"/>
      <c r="ER526" s="47"/>
      <c r="ES526" s="47"/>
      <c r="EX526" s="48"/>
      <c r="EY526" s="48"/>
      <c r="EZ526" s="48"/>
      <c r="FA526" s="48"/>
      <c r="FB526" s="48"/>
      <c r="FC526" s="48"/>
      <c r="FD526" s="48"/>
    </row>
    <row r="527" spans="1:160" s="19" customFormat="1" ht="15" customHeight="1" x14ac:dyDescent="0.25">
      <c r="A527" s="82"/>
      <c r="B527" s="82"/>
      <c r="C527" s="82"/>
      <c r="AF527" s="82"/>
      <c r="AG527" s="82"/>
      <c r="AH527" s="81"/>
      <c r="AI527" s="45"/>
      <c r="AJ527" s="46"/>
      <c r="AK527" s="46"/>
      <c r="AL527" s="46"/>
      <c r="AM527" s="46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47"/>
      <c r="CD527" s="47"/>
      <c r="CE527" s="47"/>
      <c r="CF527" s="47"/>
      <c r="CG527" s="47"/>
      <c r="CH527" s="47"/>
      <c r="CI527" s="47"/>
      <c r="CJ527" s="47"/>
      <c r="CK527" s="47"/>
      <c r="CL527" s="47"/>
      <c r="CM527" s="47"/>
      <c r="CN527" s="47"/>
      <c r="CO527" s="47"/>
      <c r="CP527" s="47"/>
      <c r="CQ527" s="47"/>
      <c r="CR527" s="47"/>
      <c r="CS527" s="47"/>
      <c r="CT527" s="47"/>
      <c r="CU527" s="47"/>
      <c r="CV527" s="47"/>
      <c r="CW527" s="47"/>
      <c r="CX527" s="47"/>
      <c r="CY527" s="47"/>
      <c r="CZ527" s="47"/>
      <c r="DA527" s="47"/>
      <c r="DB527" s="47"/>
      <c r="DC527" s="47"/>
      <c r="DD527" s="47"/>
      <c r="DE527" s="47"/>
      <c r="DF527" s="47"/>
      <c r="DG527" s="47"/>
      <c r="DH527" s="47"/>
      <c r="DI527" s="47"/>
      <c r="DJ527" s="47"/>
      <c r="DK527" s="47"/>
      <c r="DL527" s="47"/>
      <c r="DM527" s="47"/>
      <c r="DN527" s="47"/>
      <c r="DO527" s="47"/>
      <c r="DP527" s="47"/>
      <c r="DQ527" s="47"/>
      <c r="DR527" s="47"/>
      <c r="DS527" s="47"/>
      <c r="DT527" s="47"/>
      <c r="DU527" s="47"/>
      <c r="DV527" s="47"/>
      <c r="DW527" s="47"/>
      <c r="DX527" s="47"/>
      <c r="DY527" s="47"/>
      <c r="DZ527" s="47"/>
      <c r="EA527" s="47"/>
      <c r="EB527" s="47"/>
      <c r="EC527" s="47"/>
      <c r="ED527" s="47"/>
      <c r="EE527" s="47"/>
      <c r="EF527" s="47"/>
      <c r="EG527" s="47"/>
      <c r="EH527" s="47"/>
      <c r="EI527" s="47"/>
      <c r="EJ527" s="47"/>
      <c r="EK527" s="47"/>
      <c r="EL527" s="47"/>
      <c r="EM527" s="47"/>
      <c r="EN527" s="47"/>
      <c r="EO527" s="47"/>
      <c r="EP527" s="47"/>
      <c r="EQ527" s="47"/>
      <c r="ER527" s="47"/>
      <c r="ES527" s="47"/>
      <c r="EX527" s="48"/>
      <c r="EY527" s="48"/>
      <c r="EZ527" s="48"/>
      <c r="FA527" s="48"/>
      <c r="FB527" s="48"/>
      <c r="FC527" s="48"/>
      <c r="FD527" s="48"/>
    </row>
    <row r="528" spans="1:160" s="19" customFormat="1" ht="15" customHeight="1" x14ac:dyDescent="0.25">
      <c r="A528" s="82"/>
      <c r="B528" s="82"/>
      <c r="C528" s="82"/>
      <c r="AF528" s="82"/>
      <c r="AG528" s="82"/>
      <c r="AH528" s="81"/>
      <c r="AI528" s="45"/>
      <c r="AJ528" s="46"/>
      <c r="AK528" s="46"/>
      <c r="AL528" s="46"/>
      <c r="AM528" s="46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47"/>
      <c r="CD528" s="47"/>
      <c r="CE528" s="47"/>
      <c r="CF528" s="47"/>
      <c r="CG528" s="47"/>
      <c r="CH528" s="47"/>
      <c r="CI528" s="47"/>
      <c r="CJ528" s="47"/>
      <c r="CK528" s="47"/>
      <c r="CL528" s="47"/>
      <c r="CM528" s="47"/>
      <c r="CN528" s="47"/>
      <c r="CO528" s="47"/>
      <c r="CP528" s="47"/>
      <c r="CQ528" s="47"/>
      <c r="CR528" s="47"/>
      <c r="CS528" s="47"/>
      <c r="CT528" s="47"/>
      <c r="CU528" s="47"/>
      <c r="CV528" s="47"/>
      <c r="CW528" s="47"/>
      <c r="CX528" s="47"/>
      <c r="CY528" s="47"/>
      <c r="CZ528" s="47"/>
      <c r="DA528" s="47"/>
      <c r="DB528" s="47"/>
      <c r="DC528" s="47"/>
      <c r="DD528" s="47"/>
      <c r="DE528" s="47"/>
      <c r="DF528" s="47"/>
      <c r="DG528" s="47"/>
      <c r="DH528" s="47"/>
      <c r="DI528" s="47"/>
      <c r="DJ528" s="47"/>
      <c r="DK528" s="47"/>
      <c r="DL528" s="47"/>
      <c r="DM528" s="47"/>
      <c r="DN528" s="47"/>
      <c r="DO528" s="47"/>
      <c r="DP528" s="47"/>
      <c r="DQ528" s="47"/>
      <c r="DR528" s="47"/>
      <c r="DS528" s="47"/>
      <c r="DT528" s="47"/>
      <c r="DU528" s="47"/>
      <c r="DV528" s="47"/>
      <c r="DW528" s="47"/>
      <c r="DX528" s="47"/>
      <c r="DY528" s="47"/>
      <c r="DZ528" s="47"/>
      <c r="EA528" s="47"/>
      <c r="EB528" s="47"/>
      <c r="EC528" s="47"/>
      <c r="ED528" s="47"/>
      <c r="EE528" s="47"/>
      <c r="EF528" s="47"/>
      <c r="EG528" s="47"/>
      <c r="EH528" s="47"/>
      <c r="EI528" s="47"/>
      <c r="EJ528" s="47"/>
      <c r="EK528" s="47"/>
      <c r="EL528" s="47"/>
      <c r="EM528" s="47"/>
      <c r="EN528" s="47"/>
      <c r="EO528" s="47"/>
      <c r="EP528" s="47"/>
      <c r="EQ528" s="47"/>
      <c r="ER528" s="47"/>
      <c r="ES528" s="47"/>
      <c r="EX528" s="48"/>
      <c r="EY528" s="48"/>
      <c r="EZ528" s="48"/>
      <c r="FA528" s="48"/>
      <c r="FB528" s="48"/>
      <c r="FC528" s="48"/>
      <c r="FD528" s="48"/>
    </row>
    <row r="529" spans="1:160" s="19" customFormat="1" ht="15" customHeight="1" x14ac:dyDescent="0.25">
      <c r="A529" s="82"/>
      <c r="B529" s="82"/>
      <c r="C529" s="82"/>
      <c r="AF529" s="82"/>
      <c r="AG529" s="82"/>
      <c r="AH529" s="81"/>
      <c r="AI529" s="45"/>
      <c r="AJ529" s="46"/>
      <c r="AK529" s="46"/>
      <c r="AL529" s="46"/>
      <c r="AM529" s="46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47"/>
      <c r="CD529" s="47"/>
      <c r="CE529" s="47"/>
      <c r="CF529" s="47"/>
      <c r="CG529" s="47"/>
      <c r="CH529" s="47"/>
      <c r="CI529" s="47"/>
      <c r="CJ529" s="47"/>
      <c r="CK529" s="47"/>
      <c r="CL529" s="47"/>
      <c r="CM529" s="47"/>
      <c r="CN529" s="47"/>
      <c r="CO529" s="47"/>
      <c r="CP529" s="47"/>
      <c r="CQ529" s="47"/>
      <c r="CR529" s="47"/>
      <c r="CS529" s="47"/>
      <c r="CT529" s="47"/>
      <c r="CU529" s="47"/>
      <c r="CV529" s="47"/>
      <c r="CW529" s="47"/>
      <c r="CX529" s="47"/>
      <c r="CY529" s="47"/>
      <c r="CZ529" s="47"/>
      <c r="DA529" s="47"/>
      <c r="DB529" s="47"/>
      <c r="DC529" s="47"/>
      <c r="DD529" s="47"/>
      <c r="DE529" s="47"/>
      <c r="DF529" s="47"/>
      <c r="DG529" s="47"/>
      <c r="DH529" s="47"/>
      <c r="DI529" s="47"/>
      <c r="DJ529" s="47"/>
      <c r="DK529" s="47"/>
      <c r="DL529" s="47"/>
      <c r="DM529" s="47"/>
      <c r="DN529" s="47"/>
      <c r="DO529" s="47"/>
      <c r="DP529" s="47"/>
      <c r="DQ529" s="47"/>
      <c r="DR529" s="47"/>
      <c r="DS529" s="47"/>
      <c r="DT529" s="47"/>
      <c r="DU529" s="47"/>
      <c r="DV529" s="47"/>
      <c r="DW529" s="47"/>
      <c r="DX529" s="47"/>
      <c r="DY529" s="47"/>
      <c r="DZ529" s="47"/>
      <c r="EA529" s="47"/>
      <c r="EB529" s="47"/>
      <c r="EC529" s="47"/>
      <c r="ED529" s="47"/>
      <c r="EE529" s="47"/>
      <c r="EF529" s="47"/>
      <c r="EG529" s="47"/>
      <c r="EH529" s="47"/>
      <c r="EI529" s="47"/>
      <c r="EJ529" s="47"/>
      <c r="EK529" s="47"/>
      <c r="EL529" s="47"/>
      <c r="EM529" s="47"/>
      <c r="EN529" s="47"/>
      <c r="EO529" s="47"/>
      <c r="EP529" s="47"/>
      <c r="EQ529" s="47"/>
      <c r="ER529" s="47"/>
      <c r="ES529" s="47"/>
      <c r="EX529" s="48"/>
      <c r="EY529" s="48"/>
      <c r="EZ529" s="48"/>
      <c r="FA529" s="48"/>
      <c r="FB529" s="48"/>
      <c r="FC529" s="48"/>
      <c r="FD529" s="48"/>
    </row>
    <row r="530" spans="1:160" s="19" customFormat="1" ht="15" customHeight="1" x14ac:dyDescent="0.25">
      <c r="A530" s="82"/>
      <c r="B530" s="82"/>
      <c r="C530" s="82"/>
      <c r="AF530" s="82"/>
      <c r="AG530" s="82"/>
      <c r="AH530" s="81"/>
      <c r="AI530" s="45"/>
      <c r="AJ530" s="46"/>
      <c r="AK530" s="46"/>
      <c r="AL530" s="46"/>
      <c r="AM530" s="46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47"/>
      <c r="CD530" s="47"/>
      <c r="CE530" s="47"/>
      <c r="CF530" s="47"/>
      <c r="CG530" s="47"/>
      <c r="CH530" s="47"/>
      <c r="CI530" s="47"/>
      <c r="CJ530" s="47"/>
      <c r="CK530" s="47"/>
      <c r="CL530" s="47"/>
      <c r="CM530" s="47"/>
      <c r="CN530" s="47"/>
      <c r="CO530" s="47"/>
      <c r="CP530" s="47"/>
      <c r="CQ530" s="47"/>
      <c r="CR530" s="47"/>
      <c r="CS530" s="47"/>
      <c r="CT530" s="47"/>
      <c r="CU530" s="47"/>
      <c r="CV530" s="47"/>
      <c r="CW530" s="47"/>
      <c r="CX530" s="47"/>
      <c r="CY530" s="47"/>
      <c r="CZ530" s="47"/>
      <c r="DA530" s="47"/>
      <c r="DB530" s="47"/>
      <c r="DC530" s="47"/>
      <c r="DD530" s="47"/>
      <c r="DE530" s="47"/>
      <c r="DF530" s="47"/>
      <c r="DG530" s="47"/>
      <c r="DH530" s="47"/>
      <c r="DI530" s="47"/>
      <c r="DJ530" s="47"/>
      <c r="DK530" s="47"/>
      <c r="DL530" s="47"/>
      <c r="DM530" s="47"/>
      <c r="DN530" s="47"/>
      <c r="DO530" s="47"/>
      <c r="DP530" s="47"/>
      <c r="DQ530" s="47"/>
      <c r="DR530" s="47"/>
      <c r="DS530" s="47"/>
      <c r="DT530" s="47"/>
      <c r="DU530" s="47"/>
      <c r="DV530" s="47"/>
      <c r="DW530" s="47"/>
      <c r="DX530" s="47"/>
      <c r="DY530" s="47"/>
      <c r="DZ530" s="47"/>
      <c r="EA530" s="47"/>
      <c r="EB530" s="47"/>
      <c r="EC530" s="47"/>
      <c r="ED530" s="47"/>
      <c r="EE530" s="47"/>
      <c r="EF530" s="47"/>
      <c r="EG530" s="47"/>
      <c r="EH530" s="47"/>
      <c r="EI530" s="47"/>
      <c r="EJ530" s="47"/>
      <c r="EK530" s="47"/>
      <c r="EL530" s="47"/>
      <c r="EM530" s="47"/>
      <c r="EN530" s="47"/>
      <c r="EO530" s="47"/>
      <c r="EP530" s="47"/>
      <c r="EQ530" s="47"/>
      <c r="ER530" s="47"/>
      <c r="ES530" s="47"/>
      <c r="EX530" s="48"/>
      <c r="EY530" s="48"/>
      <c r="EZ530" s="48"/>
      <c r="FA530" s="48"/>
      <c r="FB530" s="48"/>
      <c r="FC530" s="48"/>
      <c r="FD530" s="48"/>
    </row>
    <row r="531" spans="1:160" s="19" customFormat="1" ht="15" customHeight="1" x14ac:dyDescent="0.25">
      <c r="A531" s="82"/>
      <c r="B531" s="82"/>
      <c r="C531" s="82"/>
      <c r="AF531" s="82"/>
      <c r="AG531" s="82"/>
      <c r="AH531" s="81"/>
      <c r="AI531" s="45"/>
      <c r="AJ531" s="46"/>
      <c r="AK531" s="46"/>
      <c r="AL531" s="46"/>
      <c r="AM531" s="46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47"/>
      <c r="CD531" s="47"/>
      <c r="CE531" s="47"/>
      <c r="CF531" s="47"/>
      <c r="CG531" s="47"/>
      <c r="CH531" s="47"/>
      <c r="CI531" s="47"/>
      <c r="CJ531" s="47"/>
      <c r="CK531" s="47"/>
      <c r="CL531" s="47"/>
      <c r="CM531" s="47"/>
      <c r="CN531" s="47"/>
      <c r="CO531" s="47"/>
      <c r="CP531" s="47"/>
      <c r="CQ531" s="47"/>
      <c r="CR531" s="47"/>
      <c r="CS531" s="47"/>
      <c r="CT531" s="47"/>
      <c r="CU531" s="47"/>
      <c r="CV531" s="47"/>
      <c r="CW531" s="47"/>
      <c r="CX531" s="47"/>
      <c r="CY531" s="47"/>
      <c r="CZ531" s="47"/>
      <c r="DA531" s="47"/>
      <c r="DB531" s="47"/>
      <c r="DC531" s="47"/>
      <c r="DD531" s="47"/>
      <c r="DE531" s="47"/>
      <c r="DF531" s="47"/>
      <c r="DG531" s="47"/>
      <c r="DH531" s="47"/>
      <c r="DI531" s="47"/>
      <c r="DJ531" s="47"/>
      <c r="DK531" s="47"/>
      <c r="DL531" s="47"/>
      <c r="DM531" s="47"/>
      <c r="DN531" s="47"/>
      <c r="DO531" s="47"/>
      <c r="DP531" s="47"/>
      <c r="DQ531" s="47"/>
      <c r="DR531" s="47"/>
      <c r="DS531" s="47"/>
      <c r="DT531" s="47"/>
      <c r="DU531" s="47"/>
      <c r="DV531" s="47"/>
      <c r="DW531" s="47"/>
      <c r="DX531" s="47"/>
      <c r="DY531" s="47"/>
      <c r="DZ531" s="47"/>
      <c r="EA531" s="47"/>
      <c r="EB531" s="47"/>
      <c r="EC531" s="47"/>
      <c r="ED531" s="47"/>
      <c r="EE531" s="47"/>
      <c r="EF531" s="47"/>
      <c r="EG531" s="47"/>
      <c r="EH531" s="47"/>
      <c r="EI531" s="47"/>
      <c r="EJ531" s="47"/>
      <c r="EK531" s="47"/>
      <c r="EL531" s="47"/>
      <c r="EM531" s="47"/>
      <c r="EN531" s="47"/>
      <c r="EO531" s="47"/>
      <c r="EP531" s="47"/>
      <c r="EQ531" s="47"/>
      <c r="ER531" s="47"/>
      <c r="ES531" s="47"/>
      <c r="EX531" s="48"/>
      <c r="EY531" s="48"/>
      <c r="EZ531" s="48"/>
      <c r="FA531" s="48"/>
      <c r="FB531" s="48"/>
      <c r="FC531" s="48"/>
      <c r="FD531" s="48"/>
    </row>
    <row r="532" spans="1:160" s="19" customFormat="1" ht="15" customHeight="1" x14ac:dyDescent="0.25">
      <c r="A532" s="82"/>
      <c r="B532" s="82"/>
      <c r="C532" s="82"/>
      <c r="AF532" s="82"/>
      <c r="AG532" s="82"/>
      <c r="AH532" s="81"/>
      <c r="AI532" s="45"/>
      <c r="AJ532" s="46"/>
      <c r="AK532" s="46"/>
      <c r="AL532" s="46"/>
      <c r="AM532" s="46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47"/>
      <c r="CD532" s="47"/>
      <c r="CE532" s="47"/>
      <c r="CF532" s="47"/>
      <c r="CG532" s="47"/>
      <c r="CH532" s="47"/>
      <c r="CI532" s="47"/>
      <c r="CJ532" s="47"/>
      <c r="CK532" s="47"/>
      <c r="CL532" s="47"/>
      <c r="CM532" s="47"/>
      <c r="CN532" s="47"/>
      <c r="CO532" s="47"/>
      <c r="CP532" s="47"/>
      <c r="CQ532" s="47"/>
      <c r="CR532" s="47"/>
      <c r="CS532" s="47"/>
      <c r="CT532" s="47"/>
      <c r="CU532" s="47"/>
      <c r="CV532" s="47"/>
      <c r="CW532" s="47"/>
      <c r="CX532" s="47"/>
      <c r="CY532" s="47"/>
      <c r="CZ532" s="47"/>
      <c r="DA532" s="47"/>
      <c r="DB532" s="47"/>
      <c r="DC532" s="47"/>
      <c r="DD532" s="47"/>
      <c r="DE532" s="47"/>
      <c r="DF532" s="47"/>
      <c r="DG532" s="47"/>
      <c r="DH532" s="47"/>
      <c r="DI532" s="47"/>
      <c r="DJ532" s="47"/>
      <c r="DK532" s="47"/>
      <c r="DL532" s="47"/>
      <c r="DM532" s="47"/>
      <c r="DN532" s="47"/>
      <c r="DO532" s="47"/>
      <c r="DP532" s="47"/>
      <c r="DQ532" s="47"/>
      <c r="DR532" s="47"/>
      <c r="DS532" s="47"/>
      <c r="DT532" s="47"/>
      <c r="DU532" s="47"/>
      <c r="DV532" s="47"/>
      <c r="DW532" s="47"/>
      <c r="DX532" s="47"/>
      <c r="DY532" s="47"/>
      <c r="DZ532" s="47"/>
      <c r="EA532" s="47"/>
      <c r="EB532" s="47"/>
      <c r="EC532" s="47"/>
      <c r="ED532" s="47"/>
      <c r="EE532" s="47"/>
      <c r="EF532" s="47"/>
      <c r="EG532" s="47"/>
      <c r="EH532" s="47"/>
      <c r="EI532" s="47"/>
      <c r="EJ532" s="47"/>
      <c r="EK532" s="47"/>
      <c r="EL532" s="47"/>
      <c r="EM532" s="47"/>
      <c r="EN532" s="47"/>
      <c r="EO532" s="47"/>
      <c r="EP532" s="47"/>
      <c r="EQ532" s="47"/>
      <c r="ER532" s="47"/>
      <c r="ES532" s="47"/>
      <c r="EX532" s="48"/>
      <c r="EY532" s="48"/>
      <c r="EZ532" s="48"/>
      <c r="FA532" s="48"/>
      <c r="FB532" s="48"/>
      <c r="FC532" s="48"/>
      <c r="FD532" s="48"/>
    </row>
    <row r="533" spans="1:160" s="19" customFormat="1" ht="15" customHeight="1" x14ac:dyDescent="0.25">
      <c r="A533" s="82"/>
      <c r="B533" s="82"/>
      <c r="C533" s="82"/>
      <c r="AF533" s="82"/>
      <c r="AG533" s="82"/>
      <c r="AH533" s="81"/>
      <c r="AI533" s="45"/>
      <c r="AJ533" s="46"/>
      <c r="AK533" s="46"/>
      <c r="AL533" s="46"/>
      <c r="AM533" s="46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47"/>
      <c r="CD533" s="47"/>
      <c r="CE533" s="47"/>
      <c r="CF533" s="47"/>
      <c r="CG533" s="47"/>
      <c r="CH533" s="47"/>
      <c r="CI533" s="47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47"/>
      <c r="CU533" s="47"/>
      <c r="CV533" s="47"/>
      <c r="CW533" s="47"/>
      <c r="CX533" s="47"/>
      <c r="CY533" s="47"/>
      <c r="CZ533" s="47"/>
      <c r="DA533" s="47"/>
      <c r="DB533" s="47"/>
      <c r="DC533" s="47"/>
      <c r="DD533" s="47"/>
      <c r="DE533" s="47"/>
      <c r="DF533" s="47"/>
      <c r="DG533" s="47"/>
      <c r="DH533" s="47"/>
      <c r="DI533" s="47"/>
      <c r="DJ533" s="47"/>
      <c r="DK533" s="47"/>
      <c r="DL533" s="47"/>
      <c r="DM533" s="47"/>
      <c r="DN533" s="47"/>
      <c r="DO533" s="47"/>
      <c r="DP533" s="47"/>
      <c r="DQ533" s="47"/>
      <c r="DR533" s="47"/>
      <c r="DS533" s="47"/>
      <c r="DT533" s="47"/>
      <c r="DU533" s="47"/>
      <c r="DV533" s="47"/>
      <c r="DW533" s="47"/>
      <c r="DX533" s="47"/>
      <c r="DY533" s="47"/>
      <c r="DZ533" s="47"/>
      <c r="EA533" s="47"/>
      <c r="EB533" s="47"/>
      <c r="EC533" s="47"/>
      <c r="ED533" s="47"/>
      <c r="EE533" s="47"/>
      <c r="EF533" s="47"/>
      <c r="EG533" s="47"/>
      <c r="EH533" s="47"/>
      <c r="EI533" s="47"/>
      <c r="EJ533" s="47"/>
      <c r="EK533" s="47"/>
      <c r="EL533" s="47"/>
      <c r="EM533" s="47"/>
      <c r="EN533" s="47"/>
      <c r="EO533" s="47"/>
      <c r="EP533" s="47"/>
      <c r="EQ533" s="47"/>
      <c r="ER533" s="47"/>
      <c r="ES533" s="47"/>
      <c r="EX533" s="48"/>
      <c r="EY533" s="48"/>
      <c r="EZ533" s="48"/>
      <c r="FA533" s="48"/>
      <c r="FB533" s="48"/>
      <c r="FC533" s="48"/>
      <c r="FD533" s="48"/>
    </row>
    <row r="534" spans="1:160" s="19" customFormat="1" ht="15" customHeight="1" x14ac:dyDescent="0.25">
      <c r="A534" s="82"/>
      <c r="B534" s="82"/>
      <c r="C534" s="82"/>
      <c r="AF534" s="82"/>
      <c r="AG534" s="82"/>
      <c r="AH534" s="81"/>
      <c r="AI534" s="45"/>
      <c r="AJ534" s="46"/>
      <c r="AK534" s="46"/>
      <c r="AL534" s="46"/>
      <c r="AM534" s="46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47"/>
      <c r="CD534" s="47"/>
      <c r="CE534" s="47"/>
      <c r="CF534" s="47"/>
      <c r="CG534" s="47"/>
      <c r="CH534" s="47"/>
      <c r="CI534" s="47"/>
      <c r="CJ534" s="47"/>
      <c r="CK534" s="47"/>
      <c r="CL534" s="47"/>
      <c r="CM534" s="47"/>
      <c r="CN534" s="47"/>
      <c r="CO534" s="47"/>
      <c r="CP534" s="47"/>
      <c r="CQ534" s="47"/>
      <c r="CR534" s="47"/>
      <c r="CS534" s="47"/>
      <c r="CT534" s="47"/>
      <c r="CU534" s="47"/>
      <c r="CV534" s="47"/>
      <c r="CW534" s="47"/>
      <c r="CX534" s="47"/>
      <c r="CY534" s="47"/>
      <c r="CZ534" s="47"/>
      <c r="DA534" s="47"/>
      <c r="DB534" s="47"/>
      <c r="DC534" s="47"/>
      <c r="DD534" s="47"/>
      <c r="DE534" s="47"/>
      <c r="DF534" s="47"/>
      <c r="DG534" s="47"/>
      <c r="DH534" s="47"/>
      <c r="DI534" s="47"/>
      <c r="DJ534" s="47"/>
      <c r="DK534" s="47"/>
      <c r="DL534" s="47"/>
      <c r="DM534" s="47"/>
      <c r="DN534" s="47"/>
      <c r="DO534" s="47"/>
      <c r="DP534" s="47"/>
      <c r="DQ534" s="47"/>
      <c r="DR534" s="47"/>
      <c r="DS534" s="47"/>
      <c r="DT534" s="47"/>
      <c r="DU534" s="47"/>
      <c r="DV534" s="47"/>
      <c r="DW534" s="47"/>
      <c r="DX534" s="47"/>
      <c r="DY534" s="47"/>
      <c r="DZ534" s="47"/>
      <c r="EA534" s="47"/>
      <c r="EB534" s="47"/>
      <c r="EC534" s="47"/>
      <c r="ED534" s="47"/>
      <c r="EE534" s="47"/>
      <c r="EF534" s="47"/>
      <c r="EG534" s="47"/>
      <c r="EH534" s="47"/>
      <c r="EI534" s="47"/>
      <c r="EJ534" s="47"/>
      <c r="EK534" s="47"/>
      <c r="EL534" s="47"/>
      <c r="EM534" s="47"/>
      <c r="EN534" s="47"/>
      <c r="EO534" s="47"/>
      <c r="EP534" s="47"/>
      <c r="EQ534" s="47"/>
      <c r="ER534" s="47"/>
      <c r="ES534" s="47"/>
      <c r="EX534" s="48"/>
      <c r="EY534" s="48"/>
      <c r="EZ534" s="48"/>
      <c r="FA534" s="48"/>
      <c r="FB534" s="48"/>
      <c r="FC534" s="48"/>
      <c r="FD534" s="48"/>
    </row>
    <row r="535" spans="1:160" s="19" customFormat="1" ht="15" customHeight="1" x14ac:dyDescent="0.25">
      <c r="A535" s="82"/>
      <c r="B535" s="82"/>
      <c r="C535" s="82"/>
      <c r="AF535" s="82"/>
      <c r="AG535" s="82"/>
      <c r="AH535" s="81"/>
      <c r="AI535" s="45"/>
      <c r="AJ535" s="46"/>
      <c r="AK535" s="46"/>
      <c r="AL535" s="46"/>
      <c r="AM535" s="46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47"/>
      <c r="CD535" s="47"/>
      <c r="CE535" s="47"/>
      <c r="CF535" s="47"/>
      <c r="CG535" s="47"/>
      <c r="CH535" s="47"/>
      <c r="CI535" s="47"/>
      <c r="CJ535" s="47"/>
      <c r="CK535" s="47"/>
      <c r="CL535" s="47"/>
      <c r="CM535" s="47"/>
      <c r="CN535" s="47"/>
      <c r="CO535" s="47"/>
      <c r="CP535" s="47"/>
      <c r="CQ535" s="47"/>
      <c r="CR535" s="47"/>
      <c r="CS535" s="47"/>
      <c r="CT535" s="47"/>
      <c r="CU535" s="47"/>
      <c r="CV535" s="47"/>
      <c r="CW535" s="47"/>
      <c r="CX535" s="47"/>
      <c r="CY535" s="47"/>
      <c r="CZ535" s="47"/>
      <c r="DA535" s="47"/>
      <c r="DB535" s="47"/>
      <c r="DC535" s="47"/>
      <c r="DD535" s="47"/>
      <c r="DE535" s="47"/>
      <c r="DF535" s="47"/>
      <c r="DG535" s="47"/>
      <c r="DH535" s="47"/>
      <c r="DI535" s="47"/>
      <c r="DJ535" s="47"/>
      <c r="DK535" s="47"/>
      <c r="DL535" s="47"/>
      <c r="DM535" s="47"/>
      <c r="DN535" s="47"/>
      <c r="DO535" s="47"/>
      <c r="DP535" s="47"/>
      <c r="DQ535" s="47"/>
      <c r="DR535" s="47"/>
      <c r="DS535" s="47"/>
      <c r="DT535" s="47"/>
      <c r="DU535" s="47"/>
      <c r="DV535" s="47"/>
      <c r="DW535" s="47"/>
      <c r="DX535" s="47"/>
      <c r="DY535" s="47"/>
      <c r="DZ535" s="47"/>
      <c r="EA535" s="47"/>
      <c r="EB535" s="47"/>
      <c r="EC535" s="47"/>
      <c r="ED535" s="47"/>
      <c r="EE535" s="47"/>
      <c r="EF535" s="47"/>
      <c r="EG535" s="47"/>
      <c r="EH535" s="47"/>
      <c r="EI535" s="47"/>
      <c r="EJ535" s="47"/>
      <c r="EK535" s="47"/>
      <c r="EL535" s="47"/>
      <c r="EM535" s="47"/>
      <c r="EN535" s="47"/>
      <c r="EO535" s="47"/>
      <c r="EP535" s="47"/>
      <c r="EQ535" s="47"/>
      <c r="ER535" s="47"/>
      <c r="ES535" s="47"/>
      <c r="EX535" s="48"/>
      <c r="EY535" s="48"/>
      <c r="EZ535" s="48"/>
      <c r="FA535" s="48"/>
      <c r="FB535" s="48"/>
      <c r="FC535" s="48"/>
      <c r="FD535" s="48"/>
    </row>
    <row r="536" spans="1:160" s="19" customFormat="1" ht="15" customHeight="1" x14ac:dyDescent="0.25">
      <c r="A536" s="82"/>
      <c r="B536" s="82"/>
      <c r="C536" s="82"/>
      <c r="AF536" s="82"/>
      <c r="AG536" s="82"/>
      <c r="AH536" s="81"/>
      <c r="AI536" s="45"/>
      <c r="AJ536" s="46"/>
      <c r="AK536" s="46"/>
      <c r="AL536" s="46"/>
      <c r="AM536" s="46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47"/>
      <c r="CD536" s="47"/>
      <c r="CE536" s="47"/>
      <c r="CF536" s="47"/>
      <c r="CG536" s="47"/>
      <c r="CH536" s="47"/>
      <c r="CI536" s="47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47"/>
      <c r="CU536" s="47"/>
      <c r="CV536" s="47"/>
      <c r="CW536" s="47"/>
      <c r="CX536" s="47"/>
      <c r="CY536" s="47"/>
      <c r="CZ536" s="47"/>
      <c r="DA536" s="47"/>
      <c r="DB536" s="47"/>
      <c r="DC536" s="47"/>
      <c r="DD536" s="47"/>
      <c r="DE536" s="47"/>
      <c r="DF536" s="47"/>
      <c r="DG536" s="47"/>
      <c r="DH536" s="47"/>
      <c r="DI536" s="47"/>
      <c r="DJ536" s="47"/>
      <c r="DK536" s="47"/>
      <c r="DL536" s="47"/>
      <c r="DM536" s="47"/>
      <c r="DN536" s="47"/>
      <c r="DO536" s="47"/>
      <c r="DP536" s="47"/>
      <c r="DQ536" s="47"/>
      <c r="DR536" s="47"/>
      <c r="DS536" s="47"/>
      <c r="DT536" s="47"/>
      <c r="DU536" s="47"/>
      <c r="DV536" s="47"/>
      <c r="DW536" s="47"/>
      <c r="DX536" s="47"/>
      <c r="DY536" s="47"/>
      <c r="DZ536" s="47"/>
      <c r="EA536" s="47"/>
      <c r="EB536" s="47"/>
      <c r="EC536" s="47"/>
      <c r="ED536" s="47"/>
      <c r="EE536" s="47"/>
      <c r="EF536" s="47"/>
      <c r="EG536" s="47"/>
      <c r="EH536" s="47"/>
      <c r="EI536" s="47"/>
      <c r="EJ536" s="47"/>
      <c r="EK536" s="47"/>
      <c r="EL536" s="47"/>
      <c r="EM536" s="47"/>
      <c r="EN536" s="47"/>
      <c r="EO536" s="47"/>
      <c r="EP536" s="47"/>
      <c r="EQ536" s="47"/>
      <c r="ER536" s="47"/>
      <c r="ES536" s="47"/>
      <c r="EX536" s="48"/>
      <c r="EY536" s="48"/>
      <c r="EZ536" s="48"/>
      <c r="FA536" s="48"/>
      <c r="FB536" s="48"/>
      <c r="FC536" s="48"/>
      <c r="FD536" s="48"/>
    </row>
    <row r="537" spans="1:160" s="19" customFormat="1" ht="15" customHeight="1" x14ac:dyDescent="0.25">
      <c r="A537" s="82"/>
      <c r="B537" s="82"/>
      <c r="C537" s="82"/>
      <c r="AF537" s="82"/>
      <c r="AG537" s="82"/>
      <c r="AH537" s="81"/>
      <c r="AI537" s="45"/>
      <c r="AJ537" s="46"/>
      <c r="AK537" s="46"/>
      <c r="AL537" s="46"/>
      <c r="AM537" s="46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47"/>
      <c r="CD537" s="47"/>
      <c r="CE537" s="47"/>
      <c r="CF537" s="47"/>
      <c r="CG537" s="47"/>
      <c r="CH537" s="47"/>
      <c r="CI537" s="47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47"/>
      <c r="CU537" s="47"/>
      <c r="CV537" s="47"/>
      <c r="CW537" s="47"/>
      <c r="CX537" s="47"/>
      <c r="CY537" s="47"/>
      <c r="CZ537" s="47"/>
      <c r="DA537" s="47"/>
      <c r="DB537" s="47"/>
      <c r="DC537" s="47"/>
      <c r="DD537" s="47"/>
      <c r="DE537" s="47"/>
      <c r="DF537" s="47"/>
      <c r="DG537" s="47"/>
      <c r="DH537" s="47"/>
      <c r="DI537" s="47"/>
      <c r="DJ537" s="47"/>
      <c r="DK537" s="47"/>
      <c r="DL537" s="47"/>
      <c r="DM537" s="47"/>
      <c r="DN537" s="47"/>
      <c r="DO537" s="47"/>
      <c r="DP537" s="47"/>
      <c r="DQ537" s="47"/>
      <c r="DR537" s="47"/>
      <c r="DS537" s="47"/>
      <c r="DT537" s="47"/>
      <c r="DU537" s="47"/>
      <c r="DV537" s="47"/>
      <c r="DW537" s="47"/>
      <c r="DX537" s="47"/>
      <c r="DY537" s="47"/>
      <c r="DZ537" s="47"/>
      <c r="EA537" s="47"/>
      <c r="EB537" s="47"/>
      <c r="EC537" s="47"/>
      <c r="ED537" s="47"/>
      <c r="EE537" s="47"/>
      <c r="EF537" s="47"/>
      <c r="EG537" s="47"/>
      <c r="EH537" s="47"/>
      <c r="EI537" s="47"/>
      <c r="EJ537" s="47"/>
      <c r="EK537" s="47"/>
      <c r="EL537" s="47"/>
      <c r="EM537" s="47"/>
      <c r="EN537" s="47"/>
      <c r="EO537" s="47"/>
      <c r="EP537" s="47"/>
      <c r="EQ537" s="47"/>
      <c r="ER537" s="47"/>
      <c r="ES537" s="47"/>
      <c r="EX537" s="48"/>
      <c r="EY537" s="48"/>
      <c r="EZ537" s="48"/>
      <c r="FA537" s="48"/>
      <c r="FB537" s="48"/>
      <c r="FC537" s="48"/>
      <c r="FD537" s="48"/>
    </row>
    <row r="538" spans="1:160" s="19" customFormat="1" ht="15" customHeight="1" x14ac:dyDescent="0.25">
      <c r="A538" s="82"/>
      <c r="B538" s="82"/>
      <c r="C538" s="82"/>
      <c r="AF538" s="82"/>
      <c r="AG538" s="82"/>
      <c r="AH538" s="81"/>
      <c r="AI538" s="45"/>
      <c r="AJ538" s="46"/>
      <c r="AK538" s="46"/>
      <c r="AL538" s="46"/>
      <c r="AM538" s="46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47"/>
      <c r="CD538" s="47"/>
      <c r="CE538" s="47"/>
      <c r="CF538" s="47"/>
      <c r="CG538" s="47"/>
      <c r="CH538" s="47"/>
      <c r="CI538" s="47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47"/>
      <c r="CU538" s="47"/>
      <c r="CV538" s="47"/>
      <c r="CW538" s="47"/>
      <c r="CX538" s="47"/>
      <c r="CY538" s="47"/>
      <c r="CZ538" s="47"/>
      <c r="DA538" s="47"/>
      <c r="DB538" s="47"/>
      <c r="DC538" s="47"/>
      <c r="DD538" s="47"/>
      <c r="DE538" s="47"/>
      <c r="DF538" s="47"/>
      <c r="DG538" s="47"/>
      <c r="DH538" s="47"/>
      <c r="DI538" s="47"/>
      <c r="DJ538" s="47"/>
      <c r="DK538" s="47"/>
      <c r="DL538" s="47"/>
      <c r="DM538" s="47"/>
      <c r="DN538" s="47"/>
      <c r="DO538" s="47"/>
      <c r="DP538" s="47"/>
      <c r="DQ538" s="47"/>
      <c r="DR538" s="47"/>
      <c r="DS538" s="47"/>
      <c r="DT538" s="47"/>
      <c r="DU538" s="47"/>
      <c r="DV538" s="47"/>
      <c r="DW538" s="47"/>
      <c r="DX538" s="47"/>
      <c r="DY538" s="47"/>
      <c r="DZ538" s="47"/>
      <c r="EA538" s="47"/>
      <c r="EB538" s="47"/>
      <c r="EC538" s="47"/>
      <c r="ED538" s="47"/>
      <c r="EE538" s="47"/>
      <c r="EF538" s="47"/>
      <c r="EG538" s="47"/>
      <c r="EH538" s="47"/>
      <c r="EI538" s="47"/>
      <c r="EJ538" s="47"/>
      <c r="EK538" s="47"/>
      <c r="EL538" s="47"/>
      <c r="EM538" s="47"/>
      <c r="EN538" s="47"/>
      <c r="EO538" s="47"/>
      <c r="EP538" s="47"/>
      <c r="EQ538" s="47"/>
      <c r="ER538" s="47"/>
      <c r="ES538" s="47"/>
      <c r="EX538" s="48"/>
      <c r="EY538" s="48"/>
      <c r="EZ538" s="48"/>
      <c r="FA538" s="48"/>
      <c r="FB538" s="48"/>
      <c r="FC538" s="48"/>
      <c r="FD538" s="48"/>
    </row>
    <row r="539" spans="1:160" s="19" customFormat="1" ht="15" customHeight="1" x14ac:dyDescent="0.25">
      <c r="A539" s="82"/>
      <c r="B539" s="82"/>
      <c r="C539" s="82"/>
      <c r="AF539" s="82"/>
      <c r="AG539" s="82"/>
      <c r="AH539" s="81"/>
      <c r="AI539" s="45"/>
      <c r="AJ539" s="46"/>
      <c r="AK539" s="46"/>
      <c r="AL539" s="46"/>
      <c r="AM539" s="46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47"/>
      <c r="CL539" s="47"/>
      <c r="CM539" s="47"/>
      <c r="CN539" s="47"/>
      <c r="CO539" s="47"/>
      <c r="CP539" s="47"/>
      <c r="CQ539" s="47"/>
      <c r="CR539" s="47"/>
      <c r="CS539" s="47"/>
      <c r="CT539" s="47"/>
      <c r="CU539" s="47"/>
      <c r="CV539" s="47"/>
      <c r="CW539" s="47"/>
      <c r="CX539" s="47"/>
      <c r="CY539" s="47"/>
      <c r="CZ539" s="47"/>
      <c r="DA539" s="47"/>
      <c r="DB539" s="47"/>
      <c r="DC539" s="47"/>
      <c r="DD539" s="47"/>
      <c r="DE539" s="47"/>
      <c r="DF539" s="47"/>
      <c r="DG539" s="47"/>
      <c r="DH539" s="47"/>
      <c r="DI539" s="47"/>
      <c r="DJ539" s="47"/>
      <c r="DK539" s="47"/>
      <c r="DL539" s="47"/>
      <c r="DM539" s="47"/>
      <c r="DN539" s="47"/>
      <c r="DO539" s="47"/>
      <c r="DP539" s="47"/>
      <c r="DQ539" s="47"/>
      <c r="DR539" s="47"/>
      <c r="DS539" s="47"/>
      <c r="DT539" s="47"/>
      <c r="DU539" s="47"/>
      <c r="DV539" s="47"/>
      <c r="DW539" s="47"/>
      <c r="DX539" s="47"/>
      <c r="DY539" s="47"/>
      <c r="DZ539" s="47"/>
      <c r="EA539" s="47"/>
      <c r="EB539" s="47"/>
      <c r="EC539" s="47"/>
      <c r="ED539" s="47"/>
      <c r="EE539" s="47"/>
      <c r="EF539" s="47"/>
      <c r="EG539" s="47"/>
      <c r="EH539" s="47"/>
      <c r="EI539" s="47"/>
      <c r="EJ539" s="47"/>
      <c r="EK539" s="47"/>
      <c r="EL539" s="47"/>
      <c r="EM539" s="47"/>
      <c r="EN539" s="47"/>
      <c r="EO539" s="47"/>
      <c r="EP539" s="47"/>
      <c r="EQ539" s="47"/>
      <c r="ER539" s="47"/>
      <c r="ES539" s="47"/>
      <c r="EX539" s="48"/>
      <c r="EY539" s="48"/>
      <c r="EZ539" s="48"/>
      <c r="FA539" s="48"/>
      <c r="FB539" s="48"/>
      <c r="FC539" s="48"/>
      <c r="FD539" s="48"/>
    </row>
    <row r="540" spans="1:160" s="19" customFormat="1" ht="15" customHeight="1" x14ac:dyDescent="0.25">
      <c r="A540" s="82"/>
      <c r="B540" s="82"/>
      <c r="C540" s="82"/>
      <c r="AF540" s="82"/>
      <c r="AG540" s="82"/>
      <c r="AH540" s="81"/>
      <c r="AI540" s="45"/>
      <c r="AJ540" s="46"/>
      <c r="AK540" s="46"/>
      <c r="AL540" s="46"/>
      <c r="AM540" s="46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7"/>
      <c r="CU540" s="47"/>
      <c r="CV540" s="47"/>
      <c r="CW540" s="47"/>
      <c r="CX540" s="47"/>
      <c r="CY540" s="47"/>
      <c r="CZ540" s="47"/>
      <c r="DA540" s="47"/>
      <c r="DB540" s="47"/>
      <c r="DC540" s="47"/>
      <c r="DD540" s="47"/>
      <c r="DE540" s="47"/>
      <c r="DF540" s="47"/>
      <c r="DG540" s="47"/>
      <c r="DH540" s="47"/>
      <c r="DI540" s="47"/>
      <c r="DJ540" s="47"/>
      <c r="DK540" s="47"/>
      <c r="DL540" s="47"/>
      <c r="DM540" s="47"/>
      <c r="DN540" s="47"/>
      <c r="DO540" s="47"/>
      <c r="DP540" s="47"/>
      <c r="DQ540" s="47"/>
      <c r="DR540" s="47"/>
      <c r="DS540" s="47"/>
      <c r="DT540" s="47"/>
      <c r="DU540" s="47"/>
      <c r="DV540" s="47"/>
      <c r="DW540" s="47"/>
      <c r="DX540" s="47"/>
      <c r="DY540" s="47"/>
      <c r="DZ540" s="47"/>
      <c r="EA540" s="47"/>
      <c r="EB540" s="47"/>
      <c r="EC540" s="47"/>
      <c r="ED540" s="47"/>
      <c r="EE540" s="47"/>
      <c r="EF540" s="47"/>
      <c r="EG540" s="47"/>
      <c r="EH540" s="47"/>
      <c r="EI540" s="47"/>
      <c r="EJ540" s="47"/>
      <c r="EK540" s="47"/>
      <c r="EL540" s="47"/>
      <c r="EM540" s="47"/>
      <c r="EN540" s="47"/>
      <c r="EO540" s="47"/>
      <c r="EP540" s="47"/>
      <c r="EQ540" s="47"/>
      <c r="ER540" s="47"/>
      <c r="ES540" s="47"/>
      <c r="EX540" s="48"/>
      <c r="EY540" s="48"/>
      <c r="EZ540" s="48"/>
      <c r="FA540" s="48"/>
      <c r="FB540" s="48"/>
      <c r="FC540" s="48"/>
      <c r="FD540" s="48"/>
    </row>
    <row r="541" spans="1:160" s="19" customFormat="1" ht="15" customHeight="1" x14ac:dyDescent="0.25">
      <c r="A541" s="82"/>
      <c r="B541" s="82"/>
      <c r="C541" s="82"/>
      <c r="AF541" s="82"/>
      <c r="AG541" s="82"/>
      <c r="AH541" s="81"/>
      <c r="AI541" s="45"/>
      <c r="AJ541" s="46"/>
      <c r="AK541" s="46"/>
      <c r="AL541" s="46"/>
      <c r="AM541" s="46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47"/>
      <c r="CD541" s="47"/>
      <c r="CE541" s="47"/>
      <c r="CF541" s="47"/>
      <c r="CG541" s="47"/>
      <c r="CH541" s="47"/>
      <c r="CI541" s="47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47"/>
      <c r="CU541" s="47"/>
      <c r="CV541" s="47"/>
      <c r="CW541" s="47"/>
      <c r="CX541" s="47"/>
      <c r="CY541" s="47"/>
      <c r="CZ541" s="47"/>
      <c r="DA541" s="47"/>
      <c r="DB541" s="47"/>
      <c r="DC541" s="47"/>
      <c r="DD541" s="47"/>
      <c r="DE541" s="47"/>
      <c r="DF541" s="47"/>
      <c r="DG541" s="47"/>
      <c r="DH541" s="47"/>
      <c r="DI541" s="47"/>
      <c r="DJ541" s="47"/>
      <c r="DK541" s="47"/>
      <c r="DL541" s="47"/>
      <c r="DM541" s="47"/>
      <c r="DN541" s="47"/>
      <c r="DO541" s="47"/>
      <c r="DP541" s="47"/>
      <c r="DQ541" s="47"/>
      <c r="DR541" s="47"/>
      <c r="DS541" s="47"/>
      <c r="DT541" s="47"/>
      <c r="DU541" s="47"/>
      <c r="DV541" s="47"/>
      <c r="DW541" s="47"/>
      <c r="DX541" s="47"/>
      <c r="DY541" s="47"/>
      <c r="DZ541" s="47"/>
      <c r="EA541" s="47"/>
      <c r="EB541" s="47"/>
      <c r="EC541" s="47"/>
      <c r="ED541" s="47"/>
      <c r="EE541" s="47"/>
      <c r="EF541" s="47"/>
      <c r="EG541" s="47"/>
      <c r="EH541" s="47"/>
      <c r="EI541" s="47"/>
      <c r="EJ541" s="47"/>
      <c r="EK541" s="47"/>
      <c r="EL541" s="47"/>
      <c r="EM541" s="47"/>
      <c r="EN541" s="47"/>
      <c r="EO541" s="47"/>
      <c r="EP541" s="47"/>
      <c r="EQ541" s="47"/>
      <c r="ER541" s="47"/>
      <c r="ES541" s="47"/>
      <c r="EX541" s="48"/>
      <c r="EY541" s="48"/>
      <c r="EZ541" s="48"/>
      <c r="FA541" s="48"/>
      <c r="FB541" s="48"/>
      <c r="FC541" s="48"/>
      <c r="FD541" s="48"/>
    </row>
    <row r="542" spans="1:160" s="19" customFormat="1" ht="15" customHeight="1" x14ac:dyDescent="0.25">
      <c r="A542" s="82"/>
      <c r="B542" s="82"/>
      <c r="C542" s="82"/>
      <c r="AF542" s="82"/>
      <c r="AG542" s="82"/>
      <c r="AH542" s="81"/>
      <c r="AI542" s="45"/>
      <c r="AJ542" s="46"/>
      <c r="AK542" s="46"/>
      <c r="AL542" s="46"/>
      <c r="AM542" s="46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47"/>
      <c r="CD542" s="47"/>
      <c r="CE542" s="47"/>
      <c r="CF542" s="47"/>
      <c r="CG542" s="47"/>
      <c r="CH542" s="47"/>
      <c r="CI542" s="47"/>
      <c r="CJ542" s="47"/>
      <c r="CK542" s="47"/>
      <c r="CL542" s="47"/>
      <c r="CM542" s="47"/>
      <c r="CN542" s="47"/>
      <c r="CO542" s="47"/>
      <c r="CP542" s="47"/>
      <c r="CQ542" s="47"/>
      <c r="CR542" s="47"/>
      <c r="CS542" s="47"/>
      <c r="CT542" s="47"/>
      <c r="CU542" s="47"/>
      <c r="CV542" s="47"/>
      <c r="CW542" s="47"/>
      <c r="CX542" s="47"/>
      <c r="CY542" s="47"/>
      <c r="CZ542" s="47"/>
      <c r="DA542" s="47"/>
      <c r="DB542" s="47"/>
      <c r="DC542" s="47"/>
      <c r="DD542" s="47"/>
      <c r="DE542" s="47"/>
      <c r="DF542" s="47"/>
      <c r="DG542" s="47"/>
      <c r="DH542" s="47"/>
      <c r="DI542" s="47"/>
      <c r="DJ542" s="47"/>
      <c r="DK542" s="47"/>
      <c r="DL542" s="47"/>
      <c r="DM542" s="47"/>
      <c r="DN542" s="47"/>
      <c r="DO542" s="47"/>
      <c r="DP542" s="47"/>
      <c r="DQ542" s="47"/>
      <c r="DR542" s="47"/>
      <c r="DS542" s="47"/>
      <c r="DT542" s="47"/>
      <c r="DU542" s="47"/>
      <c r="DV542" s="47"/>
      <c r="DW542" s="47"/>
      <c r="DX542" s="47"/>
      <c r="DY542" s="47"/>
      <c r="DZ542" s="47"/>
      <c r="EA542" s="47"/>
      <c r="EB542" s="47"/>
      <c r="EC542" s="47"/>
      <c r="ED542" s="47"/>
      <c r="EE542" s="47"/>
      <c r="EF542" s="47"/>
      <c r="EG542" s="47"/>
      <c r="EH542" s="47"/>
      <c r="EI542" s="47"/>
      <c r="EJ542" s="47"/>
      <c r="EK542" s="47"/>
      <c r="EL542" s="47"/>
      <c r="EM542" s="47"/>
      <c r="EN542" s="47"/>
      <c r="EO542" s="47"/>
      <c r="EP542" s="47"/>
      <c r="EQ542" s="47"/>
      <c r="ER542" s="47"/>
      <c r="ES542" s="47"/>
      <c r="EX542" s="48"/>
      <c r="EY542" s="48"/>
      <c r="EZ542" s="48"/>
      <c r="FA542" s="48"/>
      <c r="FB542" s="48"/>
      <c r="FC542" s="48"/>
      <c r="FD542" s="48"/>
    </row>
    <row r="543" spans="1:160" s="19" customFormat="1" ht="15" customHeight="1" x14ac:dyDescent="0.25">
      <c r="A543" s="82"/>
      <c r="B543" s="82"/>
      <c r="C543" s="82"/>
      <c r="AF543" s="82"/>
      <c r="AG543" s="82"/>
      <c r="AH543" s="81"/>
      <c r="AI543" s="45"/>
      <c r="AJ543" s="46"/>
      <c r="AK543" s="46"/>
      <c r="AL543" s="46"/>
      <c r="AM543" s="46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47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47"/>
      <c r="CX543" s="47"/>
      <c r="CY543" s="47"/>
      <c r="CZ543" s="47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K543" s="47"/>
      <c r="DL543" s="47"/>
      <c r="DM543" s="47"/>
      <c r="DN543" s="47"/>
      <c r="DO543" s="47"/>
      <c r="DP543" s="47"/>
      <c r="DQ543" s="47"/>
      <c r="DR543" s="47"/>
      <c r="DS543" s="47"/>
      <c r="DT543" s="47"/>
      <c r="DU543" s="47"/>
      <c r="DV543" s="47"/>
      <c r="DW543" s="47"/>
      <c r="DX543" s="47"/>
      <c r="DY543" s="47"/>
      <c r="DZ543" s="47"/>
      <c r="EA543" s="47"/>
      <c r="EB543" s="47"/>
      <c r="EC543" s="47"/>
      <c r="ED543" s="47"/>
      <c r="EE543" s="47"/>
      <c r="EF543" s="47"/>
      <c r="EG543" s="47"/>
      <c r="EH543" s="47"/>
      <c r="EI543" s="47"/>
      <c r="EJ543" s="47"/>
      <c r="EK543" s="47"/>
      <c r="EL543" s="47"/>
      <c r="EM543" s="47"/>
      <c r="EN543" s="47"/>
      <c r="EO543" s="47"/>
      <c r="EP543" s="47"/>
      <c r="EQ543" s="47"/>
      <c r="ER543" s="47"/>
      <c r="ES543" s="47"/>
      <c r="EX543" s="48"/>
      <c r="EY543" s="48"/>
      <c r="EZ543" s="48"/>
      <c r="FA543" s="48"/>
      <c r="FB543" s="48"/>
      <c r="FC543" s="48"/>
      <c r="FD543" s="48"/>
    </row>
    <row r="544" spans="1:160" s="19" customFormat="1" ht="15" customHeight="1" x14ac:dyDescent="0.25">
      <c r="A544" s="82"/>
      <c r="B544" s="82"/>
      <c r="C544" s="82"/>
      <c r="AF544" s="82"/>
      <c r="AG544" s="82"/>
      <c r="AH544" s="81"/>
      <c r="AI544" s="45"/>
      <c r="AJ544" s="46"/>
      <c r="AK544" s="46"/>
      <c r="AL544" s="46"/>
      <c r="AM544" s="46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47"/>
      <c r="CD544" s="47"/>
      <c r="CE544" s="47"/>
      <c r="CF544" s="47"/>
      <c r="CG544" s="47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7"/>
      <c r="CU544" s="47"/>
      <c r="CV544" s="47"/>
      <c r="CW544" s="47"/>
      <c r="CX544" s="47"/>
      <c r="CY544" s="47"/>
      <c r="CZ544" s="47"/>
      <c r="DA544" s="47"/>
      <c r="DB544" s="47"/>
      <c r="DC544" s="47"/>
      <c r="DD544" s="47"/>
      <c r="DE544" s="47"/>
      <c r="DF544" s="47"/>
      <c r="DG544" s="47"/>
      <c r="DH544" s="47"/>
      <c r="DI544" s="47"/>
      <c r="DJ544" s="47"/>
      <c r="DK544" s="47"/>
      <c r="DL544" s="47"/>
      <c r="DM544" s="47"/>
      <c r="DN544" s="47"/>
      <c r="DO544" s="47"/>
      <c r="DP544" s="47"/>
      <c r="DQ544" s="47"/>
      <c r="DR544" s="47"/>
      <c r="DS544" s="47"/>
      <c r="DT544" s="47"/>
      <c r="DU544" s="47"/>
      <c r="DV544" s="47"/>
      <c r="DW544" s="47"/>
      <c r="DX544" s="47"/>
      <c r="DY544" s="47"/>
      <c r="DZ544" s="47"/>
      <c r="EA544" s="47"/>
      <c r="EB544" s="47"/>
      <c r="EC544" s="47"/>
      <c r="ED544" s="47"/>
      <c r="EE544" s="47"/>
      <c r="EF544" s="47"/>
      <c r="EG544" s="47"/>
      <c r="EH544" s="47"/>
      <c r="EI544" s="47"/>
      <c r="EJ544" s="47"/>
      <c r="EK544" s="47"/>
      <c r="EL544" s="47"/>
      <c r="EM544" s="47"/>
      <c r="EN544" s="47"/>
      <c r="EO544" s="47"/>
      <c r="EP544" s="47"/>
      <c r="EQ544" s="47"/>
      <c r="ER544" s="47"/>
      <c r="ES544" s="47"/>
      <c r="EX544" s="48"/>
      <c r="EY544" s="48"/>
      <c r="EZ544" s="48"/>
      <c r="FA544" s="48"/>
      <c r="FB544" s="48"/>
      <c r="FC544" s="48"/>
      <c r="FD544" s="48"/>
    </row>
    <row r="545" spans="1:160" s="19" customFormat="1" ht="15" customHeight="1" x14ac:dyDescent="0.25">
      <c r="A545" s="82"/>
      <c r="B545" s="82"/>
      <c r="C545" s="82"/>
      <c r="AF545" s="82"/>
      <c r="AG545" s="82"/>
      <c r="AH545" s="81"/>
      <c r="AI545" s="45"/>
      <c r="AJ545" s="46"/>
      <c r="AK545" s="46"/>
      <c r="AL545" s="46"/>
      <c r="AM545" s="46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47"/>
      <c r="CD545" s="47"/>
      <c r="CE545" s="47"/>
      <c r="CF545" s="47"/>
      <c r="CG545" s="47"/>
      <c r="CH545" s="47"/>
      <c r="CI545" s="47"/>
      <c r="CJ545" s="47"/>
      <c r="CK545" s="47"/>
      <c r="CL545" s="47"/>
      <c r="CM545" s="47"/>
      <c r="CN545" s="47"/>
      <c r="CO545" s="47"/>
      <c r="CP545" s="47"/>
      <c r="CQ545" s="47"/>
      <c r="CR545" s="47"/>
      <c r="CS545" s="47"/>
      <c r="CT545" s="47"/>
      <c r="CU545" s="47"/>
      <c r="CV545" s="47"/>
      <c r="CW545" s="47"/>
      <c r="CX545" s="47"/>
      <c r="CY545" s="47"/>
      <c r="CZ545" s="47"/>
      <c r="DA545" s="47"/>
      <c r="DB545" s="47"/>
      <c r="DC545" s="47"/>
      <c r="DD545" s="47"/>
      <c r="DE545" s="47"/>
      <c r="DF545" s="47"/>
      <c r="DG545" s="47"/>
      <c r="DH545" s="47"/>
      <c r="DI545" s="47"/>
      <c r="DJ545" s="47"/>
      <c r="DK545" s="47"/>
      <c r="DL545" s="47"/>
      <c r="DM545" s="47"/>
      <c r="DN545" s="47"/>
      <c r="DO545" s="47"/>
      <c r="DP545" s="47"/>
      <c r="DQ545" s="47"/>
      <c r="DR545" s="47"/>
      <c r="DS545" s="47"/>
      <c r="DT545" s="47"/>
      <c r="DU545" s="47"/>
      <c r="DV545" s="47"/>
      <c r="DW545" s="47"/>
      <c r="DX545" s="47"/>
      <c r="DY545" s="47"/>
      <c r="DZ545" s="47"/>
      <c r="EA545" s="47"/>
      <c r="EB545" s="47"/>
      <c r="EC545" s="47"/>
      <c r="ED545" s="47"/>
      <c r="EE545" s="47"/>
      <c r="EF545" s="47"/>
      <c r="EG545" s="47"/>
      <c r="EH545" s="47"/>
      <c r="EI545" s="47"/>
      <c r="EJ545" s="47"/>
      <c r="EK545" s="47"/>
      <c r="EL545" s="47"/>
      <c r="EM545" s="47"/>
      <c r="EN545" s="47"/>
      <c r="EO545" s="47"/>
      <c r="EP545" s="47"/>
      <c r="EQ545" s="47"/>
      <c r="ER545" s="47"/>
      <c r="ES545" s="47"/>
      <c r="EX545" s="48"/>
      <c r="EY545" s="48"/>
      <c r="EZ545" s="48"/>
      <c r="FA545" s="48"/>
      <c r="FB545" s="48"/>
      <c r="FC545" s="48"/>
      <c r="FD545" s="48"/>
    </row>
    <row r="546" spans="1:160" s="19" customFormat="1" ht="15" customHeight="1" x14ac:dyDescent="0.25">
      <c r="A546" s="82"/>
      <c r="B546" s="82"/>
      <c r="C546" s="82"/>
      <c r="AF546" s="82"/>
      <c r="AG546" s="82"/>
      <c r="AH546" s="81"/>
      <c r="AI546" s="45"/>
      <c r="AJ546" s="46"/>
      <c r="AK546" s="46"/>
      <c r="AL546" s="46"/>
      <c r="AM546" s="46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47"/>
      <c r="CD546" s="47"/>
      <c r="CE546" s="47"/>
      <c r="CF546" s="47"/>
      <c r="CG546" s="47"/>
      <c r="CH546" s="47"/>
      <c r="CI546" s="47"/>
      <c r="CJ546" s="47"/>
      <c r="CK546" s="47"/>
      <c r="CL546" s="47"/>
      <c r="CM546" s="47"/>
      <c r="CN546" s="47"/>
      <c r="CO546" s="47"/>
      <c r="CP546" s="47"/>
      <c r="CQ546" s="47"/>
      <c r="CR546" s="47"/>
      <c r="CS546" s="47"/>
      <c r="CT546" s="47"/>
      <c r="CU546" s="47"/>
      <c r="CV546" s="47"/>
      <c r="CW546" s="47"/>
      <c r="CX546" s="47"/>
      <c r="CY546" s="47"/>
      <c r="CZ546" s="47"/>
      <c r="DA546" s="47"/>
      <c r="DB546" s="47"/>
      <c r="DC546" s="47"/>
      <c r="DD546" s="47"/>
      <c r="DE546" s="47"/>
      <c r="DF546" s="47"/>
      <c r="DG546" s="47"/>
      <c r="DH546" s="47"/>
      <c r="DI546" s="47"/>
      <c r="DJ546" s="47"/>
      <c r="DK546" s="47"/>
      <c r="DL546" s="47"/>
      <c r="DM546" s="47"/>
      <c r="DN546" s="47"/>
      <c r="DO546" s="47"/>
      <c r="DP546" s="47"/>
      <c r="DQ546" s="47"/>
      <c r="DR546" s="47"/>
      <c r="DS546" s="47"/>
      <c r="DT546" s="47"/>
      <c r="DU546" s="47"/>
      <c r="DV546" s="47"/>
      <c r="DW546" s="47"/>
      <c r="DX546" s="47"/>
      <c r="DY546" s="47"/>
      <c r="DZ546" s="47"/>
      <c r="EA546" s="47"/>
      <c r="EB546" s="47"/>
      <c r="EC546" s="47"/>
      <c r="ED546" s="47"/>
      <c r="EE546" s="47"/>
      <c r="EF546" s="47"/>
      <c r="EG546" s="47"/>
      <c r="EH546" s="47"/>
      <c r="EI546" s="47"/>
      <c r="EJ546" s="47"/>
      <c r="EK546" s="47"/>
      <c r="EL546" s="47"/>
      <c r="EM546" s="47"/>
      <c r="EN546" s="47"/>
      <c r="EO546" s="47"/>
      <c r="EP546" s="47"/>
      <c r="EQ546" s="47"/>
      <c r="ER546" s="47"/>
      <c r="ES546" s="47"/>
      <c r="EX546" s="48"/>
      <c r="EY546" s="48"/>
      <c r="EZ546" s="48"/>
      <c r="FA546" s="48"/>
      <c r="FB546" s="48"/>
      <c r="FC546" s="48"/>
      <c r="FD546" s="48"/>
    </row>
    <row r="547" spans="1:160" s="19" customFormat="1" ht="15" customHeight="1" x14ac:dyDescent="0.25">
      <c r="A547" s="82"/>
      <c r="B547" s="82"/>
      <c r="C547" s="82"/>
      <c r="AF547" s="82"/>
      <c r="AG547" s="82"/>
      <c r="AH547" s="81"/>
      <c r="AI547" s="45"/>
      <c r="AJ547" s="46"/>
      <c r="AK547" s="46"/>
      <c r="AL547" s="46"/>
      <c r="AM547" s="46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47"/>
      <c r="CD547" s="47"/>
      <c r="CE547" s="47"/>
      <c r="CF547" s="47"/>
      <c r="CG547" s="47"/>
      <c r="CH547" s="47"/>
      <c r="CI547" s="47"/>
      <c r="CJ547" s="47"/>
      <c r="CK547" s="47"/>
      <c r="CL547" s="47"/>
      <c r="CM547" s="47"/>
      <c r="CN547" s="47"/>
      <c r="CO547" s="47"/>
      <c r="CP547" s="47"/>
      <c r="CQ547" s="47"/>
      <c r="CR547" s="47"/>
      <c r="CS547" s="47"/>
      <c r="CT547" s="47"/>
      <c r="CU547" s="47"/>
      <c r="CV547" s="47"/>
      <c r="CW547" s="47"/>
      <c r="CX547" s="47"/>
      <c r="CY547" s="47"/>
      <c r="CZ547" s="47"/>
      <c r="DA547" s="47"/>
      <c r="DB547" s="47"/>
      <c r="DC547" s="47"/>
      <c r="DD547" s="47"/>
      <c r="DE547" s="47"/>
      <c r="DF547" s="47"/>
      <c r="DG547" s="47"/>
      <c r="DH547" s="47"/>
      <c r="DI547" s="47"/>
      <c r="DJ547" s="47"/>
      <c r="DK547" s="47"/>
      <c r="DL547" s="47"/>
      <c r="DM547" s="47"/>
      <c r="DN547" s="47"/>
      <c r="DO547" s="47"/>
      <c r="DP547" s="47"/>
      <c r="DQ547" s="47"/>
      <c r="DR547" s="47"/>
      <c r="DS547" s="47"/>
      <c r="DT547" s="47"/>
      <c r="DU547" s="47"/>
      <c r="DV547" s="47"/>
      <c r="DW547" s="47"/>
      <c r="DX547" s="47"/>
      <c r="DY547" s="47"/>
      <c r="DZ547" s="47"/>
      <c r="EA547" s="47"/>
      <c r="EB547" s="47"/>
      <c r="EC547" s="47"/>
      <c r="ED547" s="47"/>
      <c r="EE547" s="47"/>
      <c r="EF547" s="47"/>
      <c r="EG547" s="47"/>
      <c r="EH547" s="47"/>
      <c r="EI547" s="47"/>
      <c r="EJ547" s="47"/>
      <c r="EK547" s="47"/>
      <c r="EL547" s="47"/>
      <c r="EM547" s="47"/>
      <c r="EN547" s="47"/>
      <c r="EO547" s="47"/>
      <c r="EP547" s="47"/>
      <c r="EQ547" s="47"/>
      <c r="ER547" s="47"/>
      <c r="ES547" s="47"/>
      <c r="EX547" s="48"/>
      <c r="EY547" s="48"/>
      <c r="EZ547" s="48"/>
      <c r="FA547" s="48"/>
      <c r="FB547" s="48"/>
      <c r="FC547" s="48"/>
      <c r="FD547" s="48"/>
    </row>
    <row r="548" spans="1:160" s="19" customFormat="1" ht="15" customHeight="1" x14ac:dyDescent="0.25">
      <c r="A548" s="82"/>
      <c r="B548" s="82"/>
      <c r="C548" s="82"/>
      <c r="AF548" s="82"/>
      <c r="AG548" s="82"/>
      <c r="AH548" s="81"/>
      <c r="AI548" s="45"/>
      <c r="AJ548" s="46"/>
      <c r="AK548" s="46"/>
      <c r="AL548" s="46"/>
      <c r="AM548" s="46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47"/>
      <c r="CD548" s="47"/>
      <c r="CE548" s="47"/>
      <c r="CF548" s="47"/>
      <c r="CG548" s="47"/>
      <c r="CH548" s="47"/>
      <c r="CI548" s="47"/>
      <c r="CJ548" s="47"/>
      <c r="CK548" s="47"/>
      <c r="CL548" s="47"/>
      <c r="CM548" s="47"/>
      <c r="CN548" s="47"/>
      <c r="CO548" s="47"/>
      <c r="CP548" s="47"/>
      <c r="CQ548" s="47"/>
      <c r="CR548" s="47"/>
      <c r="CS548" s="47"/>
      <c r="CT548" s="47"/>
      <c r="CU548" s="47"/>
      <c r="CV548" s="47"/>
      <c r="CW548" s="47"/>
      <c r="CX548" s="47"/>
      <c r="CY548" s="47"/>
      <c r="CZ548" s="47"/>
      <c r="DA548" s="47"/>
      <c r="DB548" s="47"/>
      <c r="DC548" s="47"/>
      <c r="DD548" s="47"/>
      <c r="DE548" s="47"/>
      <c r="DF548" s="47"/>
      <c r="DG548" s="47"/>
      <c r="DH548" s="47"/>
      <c r="DI548" s="47"/>
      <c r="DJ548" s="47"/>
      <c r="DK548" s="47"/>
      <c r="DL548" s="47"/>
      <c r="DM548" s="47"/>
      <c r="DN548" s="47"/>
      <c r="DO548" s="47"/>
      <c r="DP548" s="47"/>
      <c r="DQ548" s="47"/>
      <c r="DR548" s="47"/>
      <c r="DS548" s="47"/>
      <c r="DT548" s="47"/>
      <c r="DU548" s="47"/>
      <c r="DV548" s="47"/>
      <c r="DW548" s="47"/>
      <c r="DX548" s="47"/>
      <c r="DY548" s="47"/>
      <c r="DZ548" s="47"/>
      <c r="EA548" s="47"/>
      <c r="EB548" s="47"/>
      <c r="EC548" s="47"/>
      <c r="ED548" s="47"/>
      <c r="EE548" s="47"/>
      <c r="EF548" s="47"/>
      <c r="EG548" s="47"/>
      <c r="EH548" s="47"/>
      <c r="EI548" s="47"/>
      <c r="EJ548" s="47"/>
      <c r="EK548" s="47"/>
      <c r="EL548" s="47"/>
      <c r="EM548" s="47"/>
      <c r="EN548" s="47"/>
      <c r="EO548" s="47"/>
      <c r="EP548" s="47"/>
      <c r="EQ548" s="47"/>
      <c r="ER548" s="47"/>
      <c r="ES548" s="47"/>
      <c r="EX548" s="48"/>
      <c r="EY548" s="48"/>
      <c r="EZ548" s="48"/>
      <c r="FA548" s="48"/>
      <c r="FB548" s="48"/>
      <c r="FC548" s="48"/>
      <c r="FD548" s="48"/>
    </row>
    <row r="549" spans="1:160" s="19" customFormat="1" ht="15" customHeight="1" x14ac:dyDescent="0.25">
      <c r="A549" s="82"/>
      <c r="B549" s="82"/>
      <c r="C549" s="82"/>
      <c r="AF549" s="82"/>
      <c r="AG549" s="82"/>
      <c r="AH549" s="81"/>
      <c r="AI549" s="45"/>
      <c r="AJ549" s="46"/>
      <c r="AK549" s="46"/>
      <c r="AL549" s="46"/>
      <c r="AM549" s="46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47"/>
      <c r="CD549" s="47"/>
      <c r="CE549" s="47"/>
      <c r="CF549" s="47"/>
      <c r="CG549" s="47"/>
      <c r="CH549" s="47"/>
      <c r="CI549" s="47"/>
      <c r="CJ549" s="47"/>
      <c r="CK549" s="47"/>
      <c r="CL549" s="47"/>
      <c r="CM549" s="47"/>
      <c r="CN549" s="47"/>
      <c r="CO549" s="47"/>
      <c r="CP549" s="47"/>
      <c r="CQ549" s="47"/>
      <c r="CR549" s="47"/>
      <c r="CS549" s="47"/>
      <c r="CT549" s="47"/>
      <c r="CU549" s="47"/>
      <c r="CV549" s="47"/>
      <c r="CW549" s="47"/>
      <c r="CX549" s="47"/>
      <c r="CY549" s="47"/>
      <c r="CZ549" s="47"/>
      <c r="DA549" s="47"/>
      <c r="DB549" s="47"/>
      <c r="DC549" s="47"/>
      <c r="DD549" s="47"/>
      <c r="DE549" s="47"/>
      <c r="DF549" s="47"/>
      <c r="DG549" s="47"/>
      <c r="DH549" s="47"/>
      <c r="DI549" s="47"/>
      <c r="DJ549" s="47"/>
      <c r="DK549" s="47"/>
      <c r="DL549" s="47"/>
      <c r="DM549" s="47"/>
      <c r="DN549" s="47"/>
      <c r="DO549" s="47"/>
      <c r="DP549" s="47"/>
      <c r="DQ549" s="47"/>
      <c r="DR549" s="47"/>
      <c r="DS549" s="47"/>
      <c r="DT549" s="47"/>
      <c r="DU549" s="47"/>
      <c r="DV549" s="47"/>
      <c r="DW549" s="47"/>
      <c r="DX549" s="47"/>
      <c r="DY549" s="47"/>
      <c r="DZ549" s="47"/>
      <c r="EA549" s="47"/>
      <c r="EB549" s="47"/>
      <c r="EC549" s="47"/>
      <c r="ED549" s="47"/>
      <c r="EE549" s="47"/>
      <c r="EF549" s="47"/>
      <c r="EG549" s="47"/>
      <c r="EH549" s="47"/>
      <c r="EI549" s="47"/>
      <c r="EJ549" s="47"/>
      <c r="EK549" s="47"/>
      <c r="EL549" s="47"/>
      <c r="EM549" s="47"/>
      <c r="EN549" s="47"/>
      <c r="EO549" s="47"/>
      <c r="EP549" s="47"/>
      <c r="EQ549" s="47"/>
      <c r="ER549" s="47"/>
      <c r="ES549" s="47"/>
      <c r="EX549" s="48"/>
      <c r="EY549" s="48"/>
      <c r="EZ549" s="48"/>
      <c r="FA549" s="48"/>
      <c r="FB549" s="48"/>
      <c r="FC549" s="48"/>
      <c r="FD549" s="48"/>
    </row>
    <row r="550" spans="1:160" s="19" customFormat="1" ht="15" customHeight="1" x14ac:dyDescent="0.25">
      <c r="A550" s="82"/>
      <c r="B550" s="82"/>
      <c r="C550" s="82"/>
      <c r="AF550" s="82"/>
      <c r="AG550" s="82"/>
      <c r="AH550" s="81"/>
      <c r="AI550" s="45"/>
      <c r="AJ550" s="46"/>
      <c r="AK550" s="46"/>
      <c r="AL550" s="46"/>
      <c r="AM550" s="46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47"/>
      <c r="CD550" s="47"/>
      <c r="CE550" s="47"/>
      <c r="CF550" s="47"/>
      <c r="CG550" s="47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7"/>
      <c r="CU550" s="47"/>
      <c r="CV550" s="47"/>
      <c r="CW550" s="47"/>
      <c r="CX550" s="47"/>
      <c r="CY550" s="47"/>
      <c r="CZ550" s="47"/>
      <c r="DA550" s="47"/>
      <c r="DB550" s="47"/>
      <c r="DC550" s="47"/>
      <c r="DD550" s="47"/>
      <c r="DE550" s="47"/>
      <c r="DF550" s="47"/>
      <c r="DG550" s="47"/>
      <c r="DH550" s="47"/>
      <c r="DI550" s="47"/>
      <c r="DJ550" s="47"/>
      <c r="DK550" s="47"/>
      <c r="DL550" s="47"/>
      <c r="DM550" s="47"/>
      <c r="DN550" s="47"/>
      <c r="DO550" s="47"/>
      <c r="DP550" s="47"/>
      <c r="DQ550" s="47"/>
      <c r="DR550" s="47"/>
      <c r="DS550" s="47"/>
      <c r="DT550" s="47"/>
      <c r="DU550" s="47"/>
      <c r="DV550" s="47"/>
      <c r="DW550" s="47"/>
      <c r="DX550" s="47"/>
      <c r="DY550" s="47"/>
      <c r="DZ550" s="47"/>
      <c r="EA550" s="47"/>
      <c r="EB550" s="47"/>
      <c r="EC550" s="47"/>
      <c r="ED550" s="47"/>
      <c r="EE550" s="47"/>
      <c r="EF550" s="47"/>
      <c r="EG550" s="47"/>
      <c r="EH550" s="47"/>
      <c r="EI550" s="47"/>
      <c r="EJ550" s="47"/>
      <c r="EK550" s="47"/>
      <c r="EL550" s="47"/>
      <c r="EM550" s="47"/>
      <c r="EN550" s="47"/>
      <c r="EO550" s="47"/>
      <c r="EP550" s="47"/>
      <c r="EQ550" s="47"/>
      <c r="ER550" s="47"/>
      <c r="ES550" s="47"/>
      <c r="EX550" s="48"/>
      <c r="EY550" s="48"/>
      <c r="EZ550" s="48"/>
      <c r="FA550" s="48"/>
      <c r="FB550" s="48"/>
      <c r="FC550" s="48"/>
      <c r="FD550" s="48"/>
    </row>
    <row r="551" spans="1:160" s="19" customFormat="1" ht="15" customHeight="1" x14ac:dyDescent="0.25">
      <c r="A551" s="82"/>
      <c r="B551" s="82"/>
      <c r="C551" s="82"/>
      <c r="AF551" s="82"/>
      <c r="AG551" s="82"/>
      <c r="AH551" s="81"/>
      <c r="AI551" s="45"/>
      <c r="AJ551" s="46"/>
      <c r="AK551" s="46"/>
      <c r="AL551" s="46"/>
      <c r="AM551" s="46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47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7"/>
      <c r="CU551" s="47"/>
      <c r="CV551" s="47"/>
      <c r="CW551" s="47"/>
      <c r="CX551" s="47"/>
      <c r="CY551" s="47"/>
      <c r="CZ551" s="47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K551" s="47"/>
      <c r="DL551" s="47"/>
      <c r="DM551" s="47"/>
      <c r="DN551" s="47"/>
      <c r="DO551" s="47"/>
      <c r="DP551" s="47"/>
      <c r="DQ551" s="47"/>
      <c r="DR551" s="47"/>
      <c r="DS551" s="47"/>
      <c r="DT551" s="47"/>
      <c r="DU551" s="47"/>
      <c r="DV551" s="47"/>
      <c r="DW551" s="47"/>
      <c r="DX551" s="47"/>
      <c r="DY551" s="47"/>
      <c r="DZ551" s="47"/>
      <c r="EA551" s="47"/>
      <c r="EB551" s="47"/>
      <c r="EC551" s="47"/>
      <c r="ED551" s="47"/>
      <c r="EE551" s="47"/>
      <c r="EF551" s="47"/>
      <c r="EG551" s="47"/>
      <c r="EH551" s="47"/>
      <c r="EI551" s="47"/>
      <c r="EJ551" s="47"/>
      <c r="EK551" s="47"/>
      <c r="EL551" s="47"/>
      <c r="EM551" s="47"/>
      <c r="EN551" s="47"/>
      <c r="EO551" s="47"/>
      <c r="EP551" s="47"/>
      <c r="EQ551" s="47"/>
      <c r="ER551" s="47"/>
      <c r="ES551" s="47"/>
      <c r="EX551" s="48"/>
      <c r="EY551" s="48"/>
      <c r="EZ551" s="48"/>
      <c r="FA551" s="48"/>
      <c r="FB551" s="48"/>
      <c r="FC551" s="48"/>
      <c r="FD551" s="48"/>
    </row>
    <row r="552" spans="1:160" s="19" customFormat="1" ht="15" customHeight="1" x14ac:dyDescent="0.25">
      <c r="A552" s="82"/>
      <c r="B552" s="82"/>
      <c r="C552" s="82"/>
      <c r="AF552" s="82"/>
      <c r="AG552" s="82"/>
      <c r="AH552" s="81"/>
      <c r="AI552" s="45"/>
      <c r="AJ552" s="46"/>
      <c r="AK552" s="46"/>
      <c r="AL552" s="46"/>
      <c r="AM552" s="46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47"/>
      <c r="CD552" s="47"/>
      <c r="CE552" s="47"/>
      <c r="CF552" s="47"/>
      <c r="CG552" s="47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7"/>
      <c r="CU552" s="47"/>
      <c r="CV552" s="47"/>
      <c r="CW552" s="47"/>
      <c r="CX552" s="47"/>
      <c r="CY552" s="47"/>
      <c r="CZ552" s="47"/>
      <c r="DA552" s="47"/>
      <c r="DB552" s="47"/>
      <c r="DC552" s="47"/>
      <c r="DD552" s="47"/>
      <c r="DE552" s="47"/>
      <c r="DF552" s="47"/>
      <c r="DG552" s="47"/>
      <c r="DH552" s="47"/>
      <c r="DI552" s="47"/>
      <c r="DJ552" s="47"/>
      <c r="DK552" s="47"/>
      <c r="DL552" s="47"/>
      <c r="DM552" s="47"/>
      <c r="DN552" s="47"/>
      <c r="DO552" s="47"/>
      <c r="DP552" s="47"/>
      <c r="DQ552" s="47"/>
      <c r="DR552" s="47"/>
      <c r="DS552" s="47"/>
      <c r="DT552" s="47"/>
      <c r="DU552" s="47"/>
      <c r="DV552" s="47"/>
      <c r="DW552" s="47"/>
      <c r="DX552" s="47"/>
      <c r="DY552" s="47"/>
      <c r="DZ552" s="47"/>
      <c r="EA552" s="47"/>
      <c r="EB552" s="47"/>
      <c r="EC552" s="47"/>
      <c r="ED552" s="47"/>
      <c r="EE552" s="47"/>
      <c r="EF552" s="47"/>
      <c r="EG552" s="47"/>
      <c r="EH552" s="47"/>
      <c r="EI552" s="47"/>
      <c r="EJ552" s="47"/>
      <c r="EK552" s="47"/>
      <c r="EL552" s="47"/>
      <c r="EM552" s="47"/>
      <c r="EN552" s="47"/>
      <c r="EO552" s="47"/>
      <c r="EP552" s="47"/>
      <c r="EQ552" s="47"/>
      <c r="ER552" s="47"/>
      <c r="ES552" s="47"/>
      <c r="EX552" s="48"/>
      <c r="EY552" s="48"/>
      <c r="EZ552" s="48"/>
      <c r="FA552" s="48"/>
      <c r="FB552" s="48"/>
      <c r="FC552" s="48"/>
      <c r="FD552" s="48"/>
    </row>
    <row r="553" spans="1:160" s="19" customFormat="1" ht="15" customHeight="1" x14ac:dyDescent="0.25">
      <c r="A553" s="82"/>
      <c r="B553" s="82"/>
      <c r="C553" s="82"/>
      <c r="AF553" s="82"/>
      <c r="AG553" s="82"/>
      <c r="AH553" s="81"/>
      <c r="AI553" s="45"/>
      <c r="AJ553" s="46"/>
      <c r="AK553" s="46"/>
      <c r="AL553" s="46"/>
      <c r="AM553" s="46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47"/>
      <c r="CD553" s="47"/>
      <c r="CE553" s="47"/>
      <c r="CF553" s="47"/>
      <c r="CG553" s="47"/>
      <c r="CH553" s="47"/>
      <c r="CI553" s="47"/>
      <c r="CJ553" s="47"/>
      <c r="CK553" s="47"/>
      <c r="CL553" s="47"/>
      <c r="CM553" s="47"/>
      <c r="CN553" s="47"/>
      <c r="CO553" s="47"/>
      <c r="CP553" s="47"/>
      <c r="CQ553" s="47"/>
      <c r="CR553" s="47"/>
      <c r="CS553" s="47"/>
      <c r="CT553" s="47"/>
      <c r="CU553" s="47"/>
      <c r="CV553" s="47"/>
      <c r="CW553" s="47"/>
      <c r="CX553" s="47"/>
      <c r="CY553" s="47"/>
      <c r="CZ553" s="47"/>
      <c r="DA553" s="47"/>
      <c r="DB553" s="47"/>
      <c r="DC553" s="47"/>
      <c r="DD553" s="47"/>
      <c r="DE553" s="47"/>
      <c r="DF553" s="47"/>
      <c r="DG553" s="47"/>
      <c r="DH553" s="47"/>
      <c r="DI553" s="47"/>
      <c r="DJ553" s="47"/>
      <c r="DK553" s="47"/>
      <c r="DL553" s="47"/>
      <c r="DM553" s="47"/>
      <c r="DN553" s="47"/>
      <c r="DO553" s="47"/>
      <c r="DP553" s="47"/>
      <c r="DQ553" s="47"/>
      <c r="DR553" s="47"/>
      <c r="DS553" s="47"/>
      <c r="DT553" s="47"/>
      <c r="DU553" s="47"/>
      <c r="DV553" s="47"/>
      <c r="DW553" s="47"/>
      <c r="DX553" s="47"/>
      <c r="DY553" s="47"/>
      <c r="DZ553" s="47"/>
      <c r="EA553" s="47"/>
      <c r="EB553" s="47"/>
      <c r="EC553" s="47"/>
      <c r="ED553" s="47"/>
      <c r="EE553" s="47"/>
      <c r="EF553" s="47"/>
      <c r="EG553" s="47"/>
      <c r="EH553" s="47"/>
      <c r="EI553" s="47"/>
      <c r="EJ553" s="47"/>
      <c r="EK553" s="47"/>
      <c r="EL553" s="47"/>
      <c r="EM553" s="47"/>
      <c r="EN553" s="47"/>
      <c r="EO553" s="47"/>
      <c r="EP553" s="47"/>
      <c r="EQ553" s="47"/>
      <c r="ER553" s="47"/>
      <c r="ES553" s="47"/>
      <c r="EX553" s="48"/>
      <c r="EY553" s="48"/>
      <c r="EZ553" s="48"/>
      <c r="FA553" s="48"/>
      <c r="FB553" s="48"/>
      <c r="FC553" s="48"/>
      <c r="FD553" s="48"/>
    </row>
    <row r="554" spans="1:160" s="19" customFormat="1" ht="15" customHeight="1" x14ac:dyDescent="0.25">
      <c r="A554" s="82"/>
      <c r="B554" s="82"/>
      <c r="C554" s="82"/>
      <c r="AF554" s="82"/>
      <c r="AG554" s="82"/>
      <c r="AH554" s="81"/>
      <c r="AI554" s="45"/>
      <c r="AJ554" s="46"/>
      <c r="AK554" s="46"/>
      <c r="AL554" s="46"/>
      <c r="AM554" s="46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47"/>
      <c r="CD554" s="47"/>
      <c r="CE554" s="47"/>
      <c r="CF554" s="47"/>
      <c r="CG554" s="47"/>
      <c r="CH554" s="47"/>
      <c r="CI554" s="47"/>
      <c r="CJ554" s="47"/>
      <c r="CK554" s="47"/>
      <c r="CL554" s="47"/>
      <c r="CM554" s="47"/>
      <c r="CN554" s="47"/>
      <c r="CO554" s="47"/>
      <c r="CP554" s="47"/>
      <c r="CQ554" s="47"/>
      <c r="CR554" s="47"/>
      <c r="CS554" s="47"/>
      <c r="CT554" s="47"/>
      <c r="CU554" s="47"/>
      <c r="CV554" s="47"/>
      <c r="CW554" s="47"/>
      <c r="CX554" s="47"/>
      <c r="CY554" s="47"/>
      <c r="CZ554" s="47"/>
      <c r="DA554" s="47"/>
      <c r="DB554" s="47"/>
      <c r="DC554" s="47"/>
      <c r="DD554" s="47"/>
      <c r="DE554" s="47"/>
      <c r="DF554" s="47"/>
      <c r="DG554" s="47"/>
      <c r="DH554" s="47"/>
      <c r="DI554" s="47"/>
      <c r="DJ554" s="47"/>
      <c r="DK554" s="47"/>
      <c r="DL554" s="47"/>
      <c r="DM554" s="47"/>
      <c r="DN554" s="47"/>
      <c r="DO554" s="47"/>
      <c r="DP554" s="47"/>
      <c r="DQ554" s="47"/>
      <c r="DR554" s="47"/>
      <c r="DS554" s="47"/>
      <c r="DT554" s="47"/>
      <c r="DU554" s="47"/>
      <c r="DV554" s="47"/>
      <c r="DW554" s="47"/>
      <c r="DX554" s="47"/>
      <c r="DY554" s="47"/>
      <c r="DZ554" s="47"/>
      <c r="EA554" s="47"/>
      <c r="EB554" s="47"/>
      <c r="EC554" s="47"/>
      <c r="ED554" s="47"/>
      <c r="EE554" s="47"/>
      <c r="EF554" s="47"/>
      <c r="EG554" s="47"/>
      <c r="EH554" s="47"/>
      <c r="EI554" s="47"/>
      <c r="EJ554" s="47"/>
      <c r="EK554" s="47"/>
      <c r="EL554" s="47"/>
      <c r="EM554" s="47"/>
      <c r="EN554" s="47"/>
      <c r="EO554" s="47"/>
      <c r="EP554" s="47"/>
      <c r="EQ554" s="47"/>
      <c r="ER554" s="47"/>
      <c r="ES554" s="47"/>
      <c r="EX554" s="48"/>
      <c r="EY554" s="48"/>
      <c r="EZ554" s="48"/>
      <c r="FA554" s="48"/>
      <c r="FB554" s="48"/>
      <c r="FC554" s="48"/>
      <c r="FD554" s="48"/>
    </row>
    <row r="555" spans="1:160" s="19" customFormat="1" ht="15" customHeight="1" x14ac:dyDescent="0.25">
      <c r="A555" s="82"/>
      <c r="B555" s="82"/>
      <c r="C555" s="82"/>
      <c r="AF555" s="82"/>
      <c r="AG555" s="82"/>
      <c r="AH555" s="81"/>
      <c r="AI555" s="45"/>
      <c r="AJ555" s="46"/>
      <c r="AK555" s="46"/>
      <c r="AL555" s="46"/>
      <c r="AM555" s="46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5"/>
      <c r="BQ555" s="45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47"/>
      <c r="CD555" s="47"/>
      <c r="CE555" s="47"/>
      <c r="CF555" s="47"/>
      <c r="CG555" s="47"/>
      <c r="CH555" s="47"/>
      <c r="CI555" s="47"/>
      <c r="CJ555" s="47"/>
      <c r="CK555" s="47"/>
      <c r="CL555" s="47"/>
      <c r="CM555" s="47"/>
      <c r="CN555" s="47"/>
      <c r="CO555" s="47"/>
      <c r="CP555" s="47"/>
      <c r="CQ555" s="47"/>
      <c r="CR555" s="47"/>
      <c r="CS555" s="47"/>
      <c r="CT555" s="47"/>
      <c r="CU555" s="47"/>
      <c r="CV555" s="47"/>
      <c r="CW555" s="47"/>
      <c r="CX555" s="47"/>
      <c r="CY555" s="47"/>
      <c r="CZ555" s="47"/>
      <c r="DA555" s="47"/>
      <c r="DB555" s="47"/>
      <c r="DC555" s="47"/>
      <c r="DD555" s="47"/>
      <c r="DE555" s="47"/>
      <c r="DF555" s="47"/>
      <c r="DG555" s="47"/>
      <c r="DH555" s="47"/>
      <c r="DI555" s="47"/>
      <c r="DJ555" s="47"/>
      <c r="DK555" s="47"/>
      <c r="DL555" s="47"/>
      <c r="DM555" s="47"/>
      <c r="DN555" s="47"/>
      <c r="DO555" s="47"/>
      <c r="DP555" s="47"/>
      <c r="DQ555" s="47"/>
      <c r="DR555" s="47"/>
      <c r="DS555" s="47"/>
      <c r="DT555" s="47"/>
      <c r="DU555" s="47"/>
      <c r="DV555" s="47"/>
      <c r="DW555" s="47"/>
      <c r="DX555" s="47"/>
      <c r="DY555" s="47"/>
      <c r="DZ555" s="47"/>
      <c r="EA555" s="47"/>
      <c r="EB555" s="47"/>
      <c r="EC555" s="47"/>
      <c r="ED555" s="47"/>
      <c r="EE555" s="47"/>
      <c r="EF555" s="47"/>
      <c r="EG555" s="47"/>
      <c r="EH555" s="47"/>
      <c r="EI555" s="47"/>
      <c r="EJ555" s="47"/>
      <c r="EK555" s="47"/>
      <c r="EL555" s="47"/>
      <c r="EM555" s="47"/>
      <c r="EN555" s="47"/>
      <c r="EO555" s="47"/>
      <c r="EP555" s="47"/>
      <c r="EQ555" s="47"/>
      <c r="ER555" s="47"/>
      <c r="ES555" s="47"/>
      <c r="EX555" s="48"/>
      <c r="EY555" s="48"/>
      <c r="EZ555" s="48"/>
      <c r="FA555" s="48"/>
      <c r="FB555" s="48"/>
      <c r="FC555" s="48"/>
      <c r="FD555" s="48"/>
    </row>
    <row r="556" spans="1:160" s="19" customFormat="1" ht="15" customHeight="1" x14ac:dyDescent="0.25">
      <c r="A556" s="82"/>
      <c r="B556" s="82"/>
      <c r="C556" s="82"/>
      <c r="AF556" s="82"/>
      <c r="AG556" s="82"/>
      <c r="AH556" s="81"/>
      <c r="AI556" s="45"/>
      <c r="AJ556" s="46"/>
      <c r="AK556" s="46"/>
      <c r="AL556" s="46"/>
      <c r="AM556" s="46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5"/>
      <c r="BQ556" s="45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47"/>
      <c r="CD556" s="47"/>
      <c r="CE556" s="47"/>
      <c r="CF556" s="47"/>
      <c r="CG556" s="47"/>
      <c r="CH556" s="47"/>
      <c r="CI556" s="47"/>
      <c r="CJ556" s="47"/>
      <c r="CK556" s="47"/>
      <c r="CL556" s="47"/>
      <c r="CM556" s="47"/>
      <c r="CN556" s="47"/>
      <c r="CO556" s="47"/>
      <c r="CP556" s="47"/>
      <c r="CQ556" s="47"/>
      <c r="CR556" s="47"/>
      <c r="CS556" s="47"/>
      <c r="CT556" s="47"/>
      <c r="CU556" s="47"/>
      <c r="CV556" s="47"/>
      <c r="CW556" s="47"/>
      <c r="CX556" s="47"/>
      <c r="CY556" s="47"/>
      <c r="CZ556" s="47"/>
      <c r="DA556" s="47"/>
      <c r="DB556" s="47"/>
      <c r="DC556" s="47"/>
      <c r="DD556" s="47"/>
      <c r="DE556" s="47"/>
      <c r="DF556" s="47"/>
      <c r="DG556" s="47"/>
      <c r="DH556" s="47"/>
      <c r="DI556" s="47"/>
      <c r="DJ556" s="47"/>
      <c r="DK556" s="47"/>
      <c r="DL556" s="47"/>
      <c r="DM556" s="47"/>
      <c r="DN556" s="47"/>
      <c r="DO556" s="47"/>
      <c r="DP556" s="47"/>
      <c r="DQ556" s="47"/>
      <c r="DR556" s="47"/>
      <c r="DS556" s="47"/>
      <c r="DT556" s="47"/>
      <c r="DU556" s="47"/>
      <c r="DV556" s="47"/>
      <c r="DW556" s="47"/>
      <c r="DX556" s="47"/>
      <c r="DY556" s="47"/>
      <c r="DZ556" s="47"/>
      <c r="EA556" s="47"/>
      <c r="EB556" s="47"/>
      <c r="EC556" s="47"/>
      <c r="ED556" s="47"/>
      <c r="EE556" s="47"/>
      <c r="EF556" s="47"/>
      <c r="EG556" s="47"/>
      <c r="EH556" s="47"/>
      <c r="EI556" s="47"/>
      <c r="EJ556" s="47"/>
      <c r="EK556" s="47"/>
      <c r="EL556" s="47"/>
      <c r="EM556" s="47"/>
      <c r="EN556" s="47"/>
      <c r="EO556" s="47"/>
      <c r="EP556" s="47"/>
      <c r="EQ556" s="47"/>
      <c r="ER556" s="47"/>
      <c r="ES556" s="47"/>
      <c r="EX556" s="48"/>
      <c r="EY556" s="48"/>
      <c r="EZ556" s="48"/>
      <c r="FA556" s="48"/>
      <c r="FB556" s="48"/>
      <c r="FC556" s="48"/>
      <c r="FD556" s="48"/>
    </row>
    <row r="557" spans="1:160" s="19" customFormat="1" ht="15" customHeight="1" x14ac:dyDescent="0.25">
      <c r="A557" s="82"/>
      <c r="B557" s="82"/>
      <c r="C557" s="82"/>
      <c r="AF557" s="82"/>
      <c r="AG557" s="82"/>
      <c r="AH557" s="81"/>
      <c r="AI557" s="45"/>
      <c r="AJ557" s="46"/>
      <c r="AK557" s="46"/>
      <c r="AL557" s="46"/>
      <c r="AM557" s="46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5"/>
      <c r="BQ557" s="45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47"/>
      <c r="CD557" s="47"/>
      <c r="CE557" s="47"/>
      <c r="CF557" s="47"/>
      <c r="CG557" s="47"/>
      <c r="CH557" s="47"/>
      <c r="CI557" s="47"/>
      <c r="CJ557" s="47"/>
      <c r="CK557" s="47"/>
      <c r="CL557" s="47"/>
      <c r="CM557" s="47"/>
      <c r="CN557" s="47"/>
      <c r="CO557" s="47"/>
      <c r="CP557" s="47"/>
      <c r="CQ557" s="47"/>
      <c r="CR557" s="47"/>
      <c r="CS557" s="47"/>
      <c r="CT557" s="47"/>
      <c r="CU557" s="47"/>
      <c r="CV557" s="47"/>
      <c r="CW557" s="47"/>
      <c r="CX557" s="47"/>
      <c r="CY557" s="47"/>
      <c r="CZ557" s="47"/>
      <c r="DA557" s="47"/>
      <c r="DB557" s="47"/>
      <c r="DC557" s="47"/>
      <c r="DD557" s="47"/>
      <c r="DE557" s="47"/>
      <c r="DF557" s="47"/>
      <c r="DG557" s="47"/>
      <c r="DH557" s="47"/>
      <c r="DI557" s="47"/>
      <c r="DJ557" s="47"/>
      <c r="DK557" s="47"/>
      <c r="DL557" s="47"/>
      <c r="DM557" s="47"/>
      <c r="DN557" s="47"/>
      <c r="DO557" s="47"/>
      <c r="DP557" s="47"/>
      <c r="DQ557" s="47"/>
      <c r="DR557" s="47"/>
      <c r="DS557" s="47"/>
      <c r="DT557" s="47"/>
      <c r="DU557" s="47"/>
      <c r="DV557" s="47"/>
      <c r="DW557" s="47"/>
      <c r="DX557" s="47"/>
      <c r="DY557" s="47"/>
      <c r="DZ557" s="47"/>
      <c r="EA557" s="47"/>
      <c r="EB557" s="47"/>
      <c r="EC557" s="47"/>
      <c r="ED557" s="47"/>
      <c r="EE557" s="47"/>
      <c r="EF557" s="47"/>
      <c r="EG557" s="47"/>
      <c r="EH557" s="47"/>
      <c r="EI557" s="47"/>
      <c r="EJ557" s="47"/>
      <c r="EK557" s="47"/>
      <c r="EL557" s="47"/>
      <c r="EM557" s="47"/>
      <c r="EN557" s="47"/>
      <c r="EO557" s="47"/>
      <c r="EP557" s="47"/>
      <c r="EQ557" s="47"/>
      <c r="ER557" s="47"/>
      <c r="ES557" s="47"/>
      <c r="EX557" s="48"/>
      <c r="EY557" s="48"/>
      <c r="EZ557" s="48"/>
      <c r="FA557" s="48"/>
      <c r="FB557" s="48"/>
      <c r="FC557" s="48"/>
      <c r="FD557" s="48"/>
    </row>
    <row r="558" spans="1:160" s="19" customFormat="1" ht="15" customHeight="1" x14ac:dyDescent="0.25">
      <c r="A558" s="82"/>
      <c r="B558" s="82"/>
      <c r="C558" s="82"/>
      <c r="AF558" s="82"/>
      <c r="AG558" s="82"/>
      <c r="AH558" s="81"/>
      <c r="AI558" s="45"/>
      <c r="AJ558" s="46"/>
      <c r="AK558" s="46"/>
      <c r="AL558" s="46"/>
      <c r="AM558" s="46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5"/>
      <c r="BQ558" s="45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47"/>
      <c r="CD558" s="47"/>
      <c r="CE558" s="47"/>
      <c r="CF558" s="47"/>
      <c r="CG558" s="47"/>
      <c r="CH558" s="47"/>
      <c r="CI558" s="47"/>
      <c r="CJ558" s="47"/>
      <c r="CK558" s="47"/>
      <c r="CL558" s="47"/>
      <c r="CM558" s="47"/>
      <c r="CN558" s="47"/>
      <c r="CO558" s="47"/>
      <c r="CP558" s="47"/>
      <c r="CQ558" s="47"/>
      <c r="CR558" s="47"/>
      <c r="CS558" s="47"/>
      <c r="CT558" s="47"/>
      <c r="CU558" s="47"/>
      <c r="CV558" s="47"/>
      <c r="CW558" s="47"/>
      <c r="CX558" s="47"/>
      <c r="CY558" s="47"/>
      <c r="CZ558" s="47"/>
      <c r="DA558" s="47"/>
      <c r="DB558" s="47"/>
      <c r="DC558" s="47"/>
      <c r="DD558" s="47"/>
      <c r="DE558" s="47"/>
      <c r="DF558" s="47"/>
      <c r="DG558" s="47"/>
      <c r="DH558" s="47"/>
      <c r="DI558" s="47"/>
      <c r="DJ558" s="47"/>
      <c r="DK558" s="47"/>
      <c r="DL558" s="47"/>
      <c r="DM558" s="47"/>
      <c r="DN558" s="47"/>
      <c r="DO558" s="47"/>
      <c r="DP558" s="47"/>
      <c r="DQ558" s="47"/>
      <c r="DR558" s="47"/>
      <c r="DS558" s="47"/>
      <c r="DT558" s="47"/>
      <c r="DU558" s="47"/>
      <c r="DV558" s="47"/>
      <c r="DW558" s="47"/>
      <c r="DX558" s="47"/>
      <c r="DY558" s="47"/>
      <c r="DZ558" s="47"/>
      <c r="EA558" s="47"/>
      <c r="EB558" s="47"/>
      <c r="EC558" s="47"/>
      <c r="ED558" s="47"/>
      <c r="EE558" s="47"/>
      <c r="EF558" s="47"/>
      <c r="EG558" s="47"/>
      <c r="EH558" s="47"/>
      <c r="EI558" s="47"/>
      <c r="EJ558" s="47"/>
      <c r="EK558" s="47"/>
      <c r="EL558" s="47"/>
      <c r="EM558" s="47"/>
      <c r="EN558" s="47"/>
      <c r="EO558" s="47"/>
      <c r="EP558" s="47"/>
      <c r="EQ558" s="47"/>
      <c r="ER558" s="47"/>
      <c r="ES558" s="47"/>
      <c r="EX558" s="48"/>
      <c r="EY558" s="48"/>
      <c r="EZ558" s="48"/>
      <c r="FA558" s="48"/>
      <c r="FB558" s="48"/>
      <c r="FC558" s="48"/>
      <c r="FD558" s="48"/>
    </row>
    <row r="559" spans="1:160" s="19" customFormat="1" ht="15" customHeight="1" x14ac:dyDescent="0.25">
      <c r="A559" s="82"/>
      <c r="B559" s="82"/>
      <c r="C559" s="82"/>
      <c r="AF559" s="82"/>
      <c r="AG559" s="82"/>
      <c r="AH559" s="81"/>
      <c r="AI559" s="45"/>
      <c r="AJ559" s="46"/>
      <c r="AK559" s="46"/>
      <c r="AL559" s="46"/>
      <c r="AM559" s="46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5"/>
      <c r="BQ559" s="45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47"/>
      <c r="CD559" s="47"/>
      <c r="CE559" s="47"/>
      <c r="CF559" s="47"/>
      <c r="CG559" s="47"/>
      <c r="CH559" s="47"/>
      <c r="CI559" s="47"/>
      <c r="CJ559" s="47"/>
      <c r="CK559" s="47"/>
      <c r="CL559" s="47"/>
      <c r="CM559" s="47"/>
      <c r="CN559" s="47"/>
      <c r="CO559" s="47"/>
      <c r="CP559" s="47"/>
      <c r="CQ559" s="47"/>
      <c r="CR559" s="47"/>
      <c r="CS559" s="47"/>
      <c r="CT559" s="47"/>
      <c r="CU559" s="47"/>
      <c r="CV559" s="47"/>
      <c r="CW559" s="47"/>
      <c r="CX559" s="47"/>
      <c r="CY559" s="47"/>
      <c r="CZ559" s="47"/>
      <c r="DA559" s="47"/>
      <c r="DB559" s="47"/>
      <c r="DC559" s="47"/>
      <c r="DD559" s="47"/>
      <c r="DE559" s="47"/>
      <c r="DF559" s="47"/>
      <c r="DG559" s="47"/>
      <c r="DH559" s="47"/>
      <c r="DI559" s="47"/>
      <c r="DJ559" s="47"/>
      <c r="DK559" s="47"/>
      <c r="DL559" s="47"/>
      <c r="DM559" s="47"/>
      <c r="DN559" s="47"/>
      <c r="DO559" s="47"/>
      <c r="DP559" s="47"/>
      <c r="DQ559" s="47"/>
      <c r="DR559" s="47"/>
      <c r="DS559" s="47"/>
      <c r="DT559" s="47"/>
      <c r="DU559" s="47"/>
      <c r="DV559" s="47"/>
      <c r="DW559" s="47"/>
      <c r="DX559" s="47"/>
      <c r="DY559" s="47"/>
      <c r="DZ559" s="47"/>
      <c r="EA559" s="47"/>
      <c r="EB559" s="47"/>
      <c r="EC559" s="47"/>
      <c r="ED559" s="47"/>
      <c r="EE559" s="47"/>
      <c r="EF559" s="47"/>
      <c r="EG559" s="47"/>
      <c r="EH559" s="47"/>
      <c r="EI559" s="47"/>
      <c r="EJ559" s="47"/>
      <c r="EK559" s="47"/>
      <c r="EL559" s="47"/>
      <c r="EM559" s="47"/>
      <c r="EN559" s="47"/>
      <c r="EO559" s="47"/>
      <c r="EP559" s="47"/>
      <c r="EQ559" s="47"/>
      <c r="ER559" s="47"/>
      <c r="ES559" s="47"/>
      <c r="EX559" s="48"/>
      <c r="EY559" s="48"/>
      <c r="EZ559" s="48"/>
      <c r="FA559" s="48"/>
      <c r="FB559" s="48"/>
      <c r="FC559" s="48"/>
      <c r="FD559" s="48"/>
    </row>
    <row r="560" spans="1:160" s="19" customFormat="1" ht="15" customHeight="1" x14ac:dyDescent="0.25">
      <c r="A560" s="82"/>
      <c r="B560" s="82"/>
      <c r="C560" s="82"/>
      <c r="AF560" s="82"/>
      <c r="AG560" s="82"/>
      <c r="AH560" s="81"/>
      <c r="AI560" s="45"/>
      <c r="AJ560" s="46"/>
      <c r="AK560" s="46"/>
      <c r="AL560" s="46"/>
      <c r="AM560" s="46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5"/>
      <c r="BQ560" s="45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47"/>
      <c r="CD560" s="47"/>
      <c r="CE560" s="47"/>
      <c r="CF560" s="47"/>
      <c r="CG560" s="47"/>
      <c r="CH560" s="47"/>
      <c r="CI560" s="47"/>
      <c r="CJ560" s="47"/>
      <c r="CK560" s="47"/>
      <c r="CL560" s="47"/>
      <c r="CM560" s="47"/>
      <c r="CN560" s="47"/>
      <c r="CO560" s="47"/>
      <c r="CP560" s="47"/>
      <c r="CQ560" s="47"/>
      <c r="CR560" s="47"/>
      <c r="CS560" s="47"/>
      <c r="CT560" s="47"/>
      <c r="CU560" s="47"/>
      <c r="CV560" s="47"/>
      <c r="CW560" s="47"/>
      <c r="CX560" s="47"/>
      <c r="CY560" s="47"/>
      <c r="CZ560" s="47"/>
      <c r="DA560" s="47"/>
      <c r="DB560" s="47"/>
      <c r="DC560" s="47"/>
      <c r="DD560" s="47"/>
      <c r="DE560" s="47"/>
      <c r="DF560" s="47"/>
      <c r="DG560" s="47"/>
      <c r="DH560" s="47"/>
      <c r="DI560" s="47"/>
      <c r="DJ560" s="47"/>
      <c r="DK560" s="47"/>
      <c r="DL560" s="47"/>
      <c r="DM560" s="47"/>
      <c r="DN560" s="47"/>
      <c r="DO560" s="47"/>
      <c r="DP560" s="47"/>
      <c r="DQ560" s="47"/>
      <c r="DR560" s="47"/>
      <c r="DS560" s="47"/>
      <c r="DT560" s="47"/>
      <c r="DU560" s="47"/>
      <c r="DV560" s="47"/>
      <c r="DW560" s="47"/>
      <c r="DX560" s="47"/>
      <c r="DY560" s="47"/>
      <c r="DZ560" s="47"/>
      <c r="EA560" s="47"/>
      <c r="EB560" s="47"/>
      <c r="EC560" s="47"/>
      <c r="ED560" s="47"/>
      <c r="EE560" s="47"/>
      <c r="EF560" s="47"/>
      <c r="EG560" s="47"/>
      <c r="EH560" s="47"/>
      <c r="EI560" s="47"/>
      <c r="EJ560" s="47"/>
      <c r="EK560" s="47"/>
      <c r="EL560" s="47"/>
      <c r="EM560" s="47"/>
      <c r="EN560" s="47"/>
      <c r="EO560" s="47"/>
      <c r="EP560" s="47"/>
      <c r="EQ560" s="47"/>
      <c r="ER560" s="47"/>
      <c r="ES560" s="47"/>
      <c r="EX560" s="48"/>
      <c r="EY560" s="48"/>
      <c r="EZ560" s="48"/>
      <c r="FA560" s="48"/>
      <c r="FB560" s="48"/>
      <c r="FC560" s="48"/>
      <c r="FD560" s="48"/>
    </row>
    <row r="561" spans="1:160" s="19" customFormat="1" ht="15" customHeight="1" x14ac:dyDescent="0.25">
      <c r="A561" s="82"/>
      <c r="B561" s="82"/>
      <c r="C561" s="82"/>
      <c r="AF561" s="82"/>
      <c r="AG561" s="82"/>
      <c r="AH561" s="81"/>
      <c r="AI561" s="45"/>
      <c r="AJ561" s="46"/>
      <c r="AK561" s="46"/>
      <c r="AL561" s="46"/>
      <c r="AM561" s="46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5"/>
      <c r="BQ561" s="45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47"/>
      <c r="CD561" s="47"/>
      <c r="CE561" s="47"/>
      <c r="CF561" s="47"/>
      <c r="CG561" s="47"/>
      <c r="CH561" s="47"/>
      <c r="CI561" s="47"/>
      <c r="CJ561" s="47"/>
      <c r="CK561" s="47"/>
      <c r="CL561" s="47"/>
      <c r="CM561" s="47"/>
      <c r="CN561" s="47"/>
      <c r="CO561" s="47"/>
      <c r="CP561" s="47"/>
      <c r="CQ561" s="47"/>
      <c r="CR561" s="47"/>
      <c r="CS561" s="47"/>
      <c r="CT561" s="47"/>
      <c r="CU561" s="47"/>
      <c r="CV561" s="47"/>
      <c r="CW561" s="47"/>
      <c r="CX561" s="47"/>
      <c r="CY561" s="47"/>
      <c r="CZ561" s="47"/>
      <c r="DA561" s="47"/>
      <c r="DB561" s="47"/>
      <c r="DC561" s="47"/>
      <c r="DD561" s="47"/>
      <c r="DE561" s="47"/>
      <c r="DF561" s="47"/>
      <c r="DG561" s="47"/>
      <c r="DH561" s="47"/>
      <c r="DI561" s="47"/>
      <c r="DJ561" s="47"/>
      <c r="DK561" s="47"/>
      <c r="DL561" s="47"/>
      <c r="DM561" s="47"/>
      <c r="DN561" s="47"/>
      <c r="DO561" s="47"/>
      <c r="DP561" s="47"/>
      <c r="DQ561" s="47"/>
      <c r="DR561" s="47"/>
      <c r="DS561" s="47"/>
      <c r="DT561" s="47"/>
      <c r="DU561" s="47"/>
      <c r="DV561" s="47"/>
      <c r="DW561" s="47"/>
      <c r="DX561" s="47"/>
      <c r="DY561" s="47"/>
      <c r="DZ561" s="47"/>
      <c r="EA561" s="47"/>
      <c r="EB561" s="47"/>
      <c r="EC561" s="47"/>
      <c r="ED561" s="47"/>
      <c r="EE561" s="47"/>
      <c r="EF561" s="47"/>
      <c r="EG561" s="47"/>
      <c r="EH561" s="47"/>
      <c r="EI561" s="47"/>
      <c r="EJ561" s="47"/>
      <c r="EK561" s="47"/>
      <c r="EL561" s="47"/>
      <c r="EM561" s="47"/>
      <c r="EN561" s="47"/>
      <c r="EO561" s="47"/>
      <c r="EP561" s="47"/>
      <c r="EQ561" s="47"/>
      <c r="ER561" s="47"/>
      <c r="ES561" s="47"/>
      <c r="EX561" s="48"/>
      <c r="EY561" s="48"/>
      <c r="EZ561" s="48"/>
      <c r="FA561" s="48"/>
      <c r="FB561" s="48"/>
      <c r="FC561" s="48"/>
      <c r="FD561" s="48"/>
    </row>
    <row r="562" spans="1:160" s="19" customFormat="1" ht="15" customHeight="1" x14ac:dyDescent="0.25">
      <c r="A562" s="82"/>
      <c r="B562" s="82"/>
      <c r="C562" s="82"/>
      <c r="AF562" s="82"/>
      <c r="AG562" s="82"/>
      <c r="AH562" s="81"/>
      <c r="AI562" s="45"/>
      <c r="AJ562" s="46"/>
      <c r="AK562" s="46"/>
      <c r="AL562" s="46"/>
      <c r="AM562" s="46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5"/>
      <c r="BQ562" s="45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47"/>
      <c r="CD562" s="47"/>
      <c r="CE562" s="47"/>
      <c r="CF562" s="47"/>
      <c r="CG562" s="47"/>
      <c r="CH562" s="47"/>
      <c r="CI562" s="47"/>
      <c r="CJ562" s="47"/>
      <c r="CK562" s="47"/>
      <c r="CL562" s="47"/>
      <c r="CM562" s="47"/>
      <c r="CN562" s="47"/>
      <c r="CO562" s="47"/>
      <c r="CP562" s="47"/>
      <c r="CQ562" s="47"/>
      <c r="CR562" s="47"/>
      <c r="CS562" s="47"/>
      <c r="CT562" s="47"/>
      <c r="CU562" s="47"/>
      <c r="CV562" s="47"/>
      <c r="CW562" s="47"/>
      <c r="CX562" s="47"/>
      <c r="CY562" s="47"/>
      <c r="CZ562" s="47"/>
      <c r="DA562" s="47"/>
      <c r="DB562" s="47"/>
      <c r="DC562" s="47"/>
      <c r="DD562" s="47"/>
      <c r="DE562" s="47"/>
      <c r="DF562" s="47"/>
      <c r="DG562" s="47"/>
      <c r="DH562" s="47"/>
      <c r="DI562" s="47"/>
      <c r="DJ562" s="47"/>
      <c r="DK562" s="47"/>
      <c r="DL562" s="47"/>
      <c r="DM562" s="47"/>
      <c r="DN562" s="47"/>
      <c r="DO562" s="47"/>
      <c r="DP562" s="47"/>
      <c r="DQ562" s="47"/>
      <c r="DR562" s="47"/>
      <c r="DS562" s="47"/>
      <c r="DT562" s="47"/>
      <c r="DU562" s="47"/>
      <c r="DV562" s="47"/>
      <c r="DW562" s="47"/>
      <c r="DX562" s="47"/>
      <c r="DY562" s="47"/>
      <c r="DZ562" s="47"/>
      <c r="EA562" s="47"/>
      <c r="EB562" s="47"/>
      <c r="EC562" s="47"/>
      <c r="ED562" s="47"/>
      <c r="EE562" s="47"/>
      <c r="EF562" s="47"/>
      <c r="EG562" s="47"/>
      <c r="EH562" s="47"/>
      <c r="EI562" s="47"/>
      <c r="EJ562" s="47"/>
      <c r="EK562" s="47"/>
      <c r="EL562" s="47"/>
      <c r="EM562" s="47"/>
      <c r="EN562" s="47"/>
      <c r="EO562" s="47"/>
      <c r="EP562" s="47"/>
      <c r="EQ562" s="47"/>
      <c r="ER562" s="47"/>
      <c r="ES562" s="47"/>
      <c r="EX562" s="48"/>
      <c r="EY562" s="48"/>
      <c r="EZ562" s="48"/>
      <c r="FA562" s="48"/>
      <c r="FB562" s="48"/>
      <c r="FC562" s="48"/>
      <c r="FD562" s="48"/>
    </row>
    <row r="563" spans="1:160" s="19" customFormat="1" ht="15" customHeight="1" x14ac:dyDescent="0.25">
      <c r="A563" s="82"/>
      <c r="B563" s="82"/>
      <c r="C563" s="82"/>
      <c r="AF563" s="82"/>
      <c r="AG563" s="82"/>
      <c r="AH563" s="81"/>
      <c r="AI563" s="45"/>
      <c r="AJ563" s="46"/>
      <c r="AK563" s="46"/>
      <c r="AL563" s="46"/>
      <c r="AM563" s="46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5"/>
      <c r="BQ563" s="45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47"/>
      <c r="CD563" s="47"/>
      <c r="CE563" s="47"/>
      <c r="CF563" s="47"/>
      <c r="CG563" s="47"/>
      <c r="CH563" s="47"/>
      <c r="CI563" s="47"/>
      <c r="CJ563" s="47"/>
      <c r="CK563" s="47"/>
      <c r="CL563" s="47"/>
      <c r="CM563" s="47"/>
      <c r="CN563" s="47"/>
      <c r="CO563" s="47"/>
      <c r="CP563" s="47"/>
      <c r="CQ563" s="47"/>
      <c r="CR563" s="47"/>
      <c r="CS563" s="47"/>
      <c r="CT563" s="47"/>
      <c r="CU563" s="47"/>
      <c r="CV563" s="47"/>
      <c r="CW563" s="47"/>
      <c r="CX563" s="47"/>
      <c r="CY563" s="47"/>
      <c r="CZ563" s="47"/>
      <c r="DA563" s="47"/>
      <c r="DB563" s="47"/>
      <c r="DC563" s="47"/>
      <c r="DD563" s="47"/>
      <c r="DE563" s="47"/>
      <c r="DF563" s="47"/>
      <c r="DG563" s="47"/>
      <c r="DH563" s="47"/>
      <c r="DI563" s="47"/>
      <c r="DJ563" s="47"/>
      <c r="DK563" s="47"/>
      <c r="DL563" s="47"/>
      <c r="DM563" s="47"/>
      <c r="DN563" s="47"/>
      <c r="DO563" s="47"/>
      <c r="DP563" s="47"/>
      <c r="DQ563" s="47"/>
      <c r="DR563" s="47"/>
      <c r="DS563" s="47"/>
      <c r="DT563" s="47"/>
      <c r="DU563" s="47"/>
      <c r="DV563" s="47"/>
      <c r="DW563" s="47"/>
      <c r="DX563" s="47"/>
      <c r="DY563" s="47"/>
      <c r="DZ563" s="47"/>
      <c r="EA563" s="47"/>
      <c r="EB563" s="47"/>
      <c r="EC563" s="47"/>
      <c r="ED563" s="47"/>
      <c r="EE563" s="47"/>
      <c r="EF563" s="47"/>
      <c r="EG563" s="47"/>
      <c r="EH563" s="47"/>
      <c r="EI563" s="47"/>
      <c r="EJ563" s="47"/>
      <c r="EK563" s="47"/>
      <c r="EL563" s="47"/>
      <c r="EM563" s="47"/>
      <c r="EN563" s="47"/>
      <c r="EO563" s="47"/>
      <c r="EP563" s="47"/>
      <c r="EQ563" s="47"/>
      <c r="ER563" s="47"/>
      <c r="ES563" s="47"/>
      <c r="EX563" s="48"/>
      <c r="EY563" s="48"/>
      <c r="EZ563" s="48"/>
      <c r="FA563" s="48"/>
      <c r="FB563" s="48"/>
      <c r="FC563" s="48"/>
      <c r="FD563" s="48"/>
    </row>
    <row r="564" spans="1:160" s="19" customFormat="1" ht="15" customHeight="1" x14ac:dyDescent="0.25">
      <c r="A564" s="82"/>
      <c r="B564" s="82"/>
      <c r="C564" s="82"/>
      <c r="AF564" s="82"/>
      <c r="AG564" s="82"/>
      <c r="AH564" s="81"/>
      <c r="AI564" s="45"/>
      <c r="AJ564" s="46"/>
      <c r="AK564" s="46"/>
      <c r="AL564" s="46"/>
      <c r="AM564" s="46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5"/>
      <c r="BQ564" s="45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47"/>
      <c r="CD564" s="47"/>
      <c r="CE564" s="47"/>
      <c r="CF564" s="47"/>
      <c r="CG564" s="47"/>
      <c r="CH564" s="47"/>
      <c r="CI564" s="47"/>
      <c r="CJ564" s="47"/>
      <c r="CK564" s="47"/>
      <c r="CL564" s="47"/>
      <c r="CM564" s="47"/>
      <c r="CN564" s="47"/>
      <c r="CO564" s="47"/>
      <c r="CP564" s="47"/>
      <c r="CQ564" s="47"/>
      <c r="CR564" s="47"/>
      <c r="CS564" s="47"/>
      <c r="CT564" s="47"/>
      <c r="CU564" s="47"/>
      <c r="CV564" s="47"/>
      <c r="CW564" s="47"/>
      <c r="CX564" s="47"/>
      <c r="CY564" s="47"/>
      <c r="CZ564" s="47"/>
      <c r="DA564" s="47"/>
      <c r="DB564" s="47"/>
      <c r="DC564" s="47"/>
      <c r="DD564" s="47"/>
      <c r="DE564" s="47"/>
      <c r="DF564" s="47"/>
      <c r="DG564" s="47"/>
      <c r="DH564" s="47"/>
      <c r="DI564" s="47"/>
      <c r="DJ564" s="47"/>
      <c r="DK564" s="47"/>
      <c r="DL564" s="47"/>
      <c r="DM564" s="47"/>
      <c r="DN564" s="47"/>
      <c r="DO564" s="47"/>
      <c r="DP564" s="47"/>
      <c r="DQ564" s="47"/>
      <c r="DR564" s="47"/>
      <c r="DS564" s="47"/>
      <c r="DT564" s="47"/>
      <c r="DU564" s="47"/>
      <c r="DV564" s="47"/>
      <c r="DW564" s="47"/>
      <c r="DX564" s="47"/>
      <c r="DY564" s="47"/>
      <c r="DZ564" s="47"/>
      <c r="EA564" s="47"/>
      <c r="EB564" s="47"/>
      <c r="EC564" s="47"/>
      <c r="ED564" s="47"/>
      <c r="EE564" s="47"/>
      <c r="EF564" s="47"/>
      <c r="EG564" s="47"/>
      <c r="EH564" s="47"/>
      <c r="EI564" s="47"/>
      <c r="EJ564" s="47"/>
      <c r="EK564" s="47"/>
      <c r="EL564" s="47"/>
      <c r="EM564" s="47"/>
      <c r="EN564" s="47"/>
      <c r="EO564" s="47"/>
      <c r="EP564" s="47"/>
      <c r="EQ564" s="47"/>
      <c r="ER564" s="47"/>
      <c r="ES564" s="47"/>
      <c r="EX564" s="48"/>
      <c r="EY564" s="48"/>
      <c r="EZ564" s="48"/>
      <c r="FA564" s="48"/>
      <c r="FB564" s="48"/>
      <c r="FC564" s="48"/>
      <c r="FD564" s="48"/>
    </row>
    <row r="565" spans="1:160" s="19" customFormat="1" ht="15" customHeight="1" x14ac:dyDescent="0.25">
      <c r="A565" s="82"/>
      <c r="B565" s="82"/>
      <c r="C565" s="82"/>
      <c r="AF565" s="82"/>
      <c r="AG565" s="82"/>
      <c r="AH565" s="81"/>
      <c r="AI565" s="45"/>
      <c r="AJ565" s="46"/>
      <c r="AK565" s="46"/>
      <c r="AL565" s="46"/>
      <c r="AM565" s="46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5"/>
      <c r="BQ565" s="45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47"/>
      <c r="CD565" s="47"/>
      <c r="CE565" s="47"/>
      <c r="CF565" s="47"/>
      <c r="CG565" s="47"/>
      <c r="CH565" s="47"/>
      <c r="CI565" s="47"/>
      <c r="CJ565" s="47"/>
      <c r="CK565" s="47"/>
      <c r="CL565" s="47"/>
      <c r="CM565" s="47"/>
      <c r="CN565" s="47"/>
      <c r="CO565" s="47"/>
      <c r="CP565" s="47"/>
      <c r="CQ565" s="47"/>
      <c r="CR565" s="47"/>
      <c r="CS565" s="47"/>
      <c r="CT565" s="47"/>
      <c r="CU565" s="47"/>
      <c r="CV565" s="47"/>
      <c r="CW565" s="47"/>
      <c r="CX565" s="47"/>
      <c r="CY565" s="47"/>
      <c r="CZ565" s="47"/>
      <c r="DA565" s="47"/>
      <c r="DB565" s="47"/>
      <c r="DC565" s="47"/>
      <c r="DD565" s="47"/>
      <c r="DE565" s="47"/>
      <c r="DF565" s="47"/>
      <c r="DG565" s="47"/>
      <c r="DH565" s="47"/>
      <c r="DI565" s="47"/>
      <c r="DJ565" s="47"/>
      <c r="DK565" s="47"/>
      <c r="DL565" s="47"/>
      <c r="DM565" s="47"/>
      <c r="DN565" s="47"/>
      <c r="DO565" s="47"/>
      <c r="DP565" s="47"/>
      <c r="DQ565" s="47"/>
      <c r="DR565" s="47"/>
      <c r="DS565" s="47"/>
      <c r="DT565" s="47"/>
      <c r="DU565" s="47"/>
      <c r="DV565" s="47"/>
      <c r="DW565" s="47"/>
      <c r="DX565" s="47"/>
      <c r="DY565" s="47"/>
      <c r="DZ565" s="47"/>
      <c r="EA565" s="47"/>
      <c r="EB565" s="47"/>
      <c r="EC565" s="47"/>
      <c r="ED565" s="47"/>
      <c r="EE565" s="47"/>
      <c r="EF565" s="47"/>
      <c r="EG565" s="47"/>
      <c r="EH565" s="47"/>
      <c r="EI565" s="47"/>
      <c r="EJ565" s="47"/>
      <c r="EK565" s="47"/>
      <c r="EL565" s="47"/>
      <c r="EM565" s="47"/>
      <c r="EN565" s="47"/>
      <c r="EO565" s="47"/>
      <c r="EP565" s="47"/>
      <c r="EQ565" s="47"/>
      <c r="ER565" s="47"/>
      <c r="ES565" s="47"/>
      <c r="EX565" s="48"/>
      <c r="EY565" s="48"/>
      <c r="EZ565" s="48"/>
      <c r="FA565" s="48"/>
      <c r="FB565" s="48"/>
      <c r="FC565" s="48"/>
      <c r="FD565" s="48"/>
    </row>
    <row r="566" spans="1:160" s="19" customFormat="1" ht="15" customHeight="1" x14ac:dyDescent="0.25">
      <c r="A566" s="82"/>
      <c r="B566" s="82"/>
      <c r="C566" s="82"/>
      <c r="AF566" s="82"/>
      <c r="AG566" s="82"/>
      <c r="AH566" s="81"/>
      <c r="AI566" s="45"/>
      <c r="AJ566" s="46"/>
      <c r="AK566" s="46"/>
      <c r="AL566" s="46"/>
      <c r="AM566" s="46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5"/>
      <c r="BQ566" s="45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47"/>
      <c r="CD566" s="47"/>
      <c r="CE566" s="47"/>
      <c r="CF566" s="47"/>
      <c r="CG566" s="47"/>
      <c r="CH566" s="47"/>
      <c r="CI566" s="47"/>
      <c r="CJ566" s="47"/>
      <c r="CK566" s="47"/>
      <c r="CL566" s="47"/>
      <c r="CM566" s="47"/>
      <c r="CN566" s="47"/>
      <c r="CO566" s="47"/>
      <c r="CP566" s="47"/>
      <c r="CQ566" s="47"/>
      <c r="CR566" s="47"/>
      <c r="CS566" s="47"/>
      <c r="CT566" s="47"/>
      <c r="CU566" s="47"/>
      <c r="CV566" s="47"/>
      <c r="CW566" s="47"/>
      <c r="CX566" s="47"/>
      <c r="CY566" s="47"/>
      <c r="CZ566" s="47"/>
      <c r="DA566" s="47"/>
      <c r="DB566" s="47"/>
      <c r="DC566" s="47"/>
      <c r="DD566" s="47"/>
      <c r="DE566" s="47"/>
      <c r="DF566" s="47"/>
      <c r="DG566" s="47"/>
      <c r="DH566" s="47"/>
      <c r="DI566" s="47"/>
      <c r="DJ566" s="47"/>
      <c r="DK566" s="47"/>
      <c r="DL566" s="47"/>
      <c r="DM566" s="47"/>
      <c r="DN566" s="47"/>
      <c r="DO566" s="47"/>
      <c r="DP566" s="47"/>
      <c r="DQ566" s="47"/>
      <c r="DR566" s="47"/>
      <c r="DS566" s="47"/>
      <c r="DT566" s="47"/>
      <c r="DU566" s="47"/>
      <c r="DV566" s="47"/>
      <c r="DW566" s="47"/>
      <c r="DX566" s="47"/>
      <c r="DY566" s="47"/>
      <c r="DZ566" s="47"/>
      <c r="EA566" s="47"/>
      <c r="EB566" s="47"/>
      <c r="EC566" s="47"/>
      <c r="ED566" s="47"/>
      <c r="EE566" s="47"/>
      <c r="EF566" s="47"/>
      <c r="EG566" s="47"/>
      <c r="EH566" s="47"/>
      <c r="EI566" s="47"/>
      <c r="EJ566" s="47"/>
      <c r="EK566" s="47"/>
      <c r="EL566" s="47"/>
      <c r="EM566" s="47"/>
      <c r="EN566" s="47"/>
      <c r="EO566" s="47"/>
      <c r="EP566" s="47"/>
      <c r="EQ566" s="47"/>
      <c r="ER566" s="47"/>
      <c r="ES566" s="47"/>
      <c r="EX566" s="48"/>
      <c r="EY566" s="48"/>
      <c r="EZ566" s="48"/>
      <c r="FA566" s="48"/>
      <c r="FB566" s="48"/>
      <c r="FC566" s="48"/>
      <c r="FD566" s="48"/>
    </row>
    <row r="567" spans="1:160" s="19" customFormat="1" ht="15" customHeight="1" x14ac:dyDescent="0.25">
      <c r="A567" s="82"/>
      <c r="B567" s="82"/>
      <c r="C567" s="82"/>
      <c r="AF567" s="82"/>
      <c r="AG567" s="82"/>
      <c r="AH567" s="81"/>
      <c r="AI567" s="45"/>
      <c r="AJ567" s="46"/>
      <c r="AK567" s="46"/>
      <c r="AL567" s="46"/>
      <c r="AM567" s="46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5"/>
      <c r="BQ567" s="45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47"/>
      <c r="CD567" s="47"/>
      <c r="CE567" s="47"/>
      <c r="CF567" s="47"/>
      <c r="CG567" s="47"/>
      <c r="CH567" s="47"/>
      <c r="CI567" s="47"/>
      <c r="CJ567" s="47"/>
      <c r="CK567" s="47"/>
      <c r="CL567" s="47"/>
      <c r="CM567" s="47"/>
      <c r="CN567" s="47"/>
      <c r="CO567" s="47"/>
      <c r="CP567" s="47"/>
      <c r="CQ567" s="47"/>
      <c r="CR567" s="47"/>
      <c r="CS567" s="47"/>
      <c r="CT567" s="47"/>
      <c r="CU567" s="47"/>
      <c r="CV567" s="47"/>
      <c r="CW567" s="47"/>
      <c r="CX567" s="47"/>
      <c r="CY567" s="47"/>
      <c r="CZ567" s="47"/>
      <c r="DA567" s="47"/>
      <c r="DB567" s="47"/>
      <c r="DC567" s="47"/>
      <c r="DD567" s="47"/>
      <c r="DE567" s="47"/>
      <c r="DF567" s="47"/>
      <c r="DG567" s="47"/>
      <c r="DH567" s="47"/>
      <c r="DI567" s="47"/>
      <c r="DJ567" s="47"/>
      <c r="DK567" s="47"/>
      <c r="DL567" s="47"/>
      <c r="DM567" s="47"/>
      <c r="DN567" s="47"/>
      <c r="DO567" s="47"/>
      <c r="DP567" s="47"/>
      <c r="DQ567" s="47"/>
      <c r="DR567" s="47"/>
      <c r="DS567" s="47"/>
      <c r="DT567" s="47"/>
      <c r="DU567" s="47"/>
      <c r="DV567" s="47"/>
      <c r="DW567" s="47"/>
      <c r="DX567" s="47"/>
      <c r="DY567" s="47"/>
      <c r="DZ567" s="47"/>
      <c r="EA567" s="47"/>
      <c r="EB567" s="47"/>
      <c r="EC567" s="47"/>
      <c r="ED567" s="47"/>
      <c r="EE567" s="47"/>
      <c r="EF567" s="47"/>
      <c r="EG567" s="47"/>
      <c r="EH567" s="47"/>
      <c r="EI567" s="47"/>
      <c r="EJ567" s="47"/>
      <c r="EK567" s="47"/>
      <c r="EL567" s="47"/>
      <c r="EM567" s="47"/>
      <c r="EN567" s="47"/>
      <c r="EO567" s="47"/>
      <c r="EP567" s="47"/>
      <c r="EQ567" s="47"/>
      <c r="ER567" s="47"/>
      <c r="ES567" s="47"/>
      <c r="EX567" s="48"/>
      <c r="EY567" s="48"/>
      <c r="EZ567" s="48"/>
      <c r="FA567" s="48"/>
      <c r="FB567" s="48"/>
      <c r="FC567" s="48"/>
      <c r="FD567" s="48"/>
    </row>
    <row r="568" spans="1:160" s="19" customFormat="1" ht="15" customHeight="1" x14ac:dyDescent="0.25">
      <c r="A568" s="82"/>
      <c r="B568" s="82"/>
      <c r="C568" s="82"/>
      <c r="AF568" s="82"/>
      <c r="AG568" s="82"/>
      <c r="AH568" s="81"/>
      <c r="AI568" s="45"/>
      <c r="AJ568" s="46"/>
      <c r="AK568" s="46"/>
      <c r="AL568" s="46"/>
      <c r="AM568" s="46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5"/>
      <c r="BQ568" s="45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47"/>
      <c r="CD568" s="47"/>
      <c r="CE568" s="47"/>
      <c r="CF568" s="47"/>
      <c r="CG568" s="47"/>
      <c r="CH568" s="47"/>
      <c r="CI568" s="47"/>
      <c r="CJ568" s="47"/>
      <c r="CK568" s="47"/>
      <c r="CL568" s="47"/>
      <c r="CM568" s="47"/>
      <c r="CN568" s="47"/>
      <c r="CO568" s="47"/>
      <c r="CP568" s="47"/>
      <c r="CQ568" s="47"/>
      <c r="CR568" s="47"/>
      <c r="CS568" s="47"/>
      <c r="CT568" s="47"/>
      <c r="CU568" s="47"/>
      <c r="CV568" s="47"/>
      <c r="CW568" s="47"/>
      <c r="CX568" s="47"/>
      <c r="CY568" s="47"/>
      <c r="CZ568" s="47"/>
      <c r="DA568" s="47"/>
      <c r="DB568" s="47"/>
      <c r="DC568" s="47"/>
      <c r="DD568" s="47"/>
      <c r="DE568" s="47"/>
      <c r="DF568" s="47"/>
      <c r="DG568" s="47"/>
      <c r="DH568" s="47"/>
      <c r="DI568" s="47"/>
      <c r="DJ568" s="47"/>
      <c r="DK568" s="47"/>
      <c r="DL568" s="47"/>
      <c r="DM568" s="47"/>
      <c r="DN568" s="47"/>
      <c r="DO568" s="47"/>
      <c r="DP568" s="47"/>
      <c r="DQ568" s="47"/>
      <c r="DR568" s="47"/>
      <c r="DS568" s="47"/>
      <c r="DT568" s="47"/>
      <c r="DU568" s="47"/>
      <c r="DV568" s="47"/>
      <c r="DW568" s="47"/>
      <c r="DX568" s="47"/>
      <c r="DY568" s="47"/>
      <c r="DZ568" s="47"/>
      <c r="EA568" s="47"/>
      <c r="EB568" s="47"/>
      <c r="EC568" s="47"/>
      <c r="ED568" s="47"/>
      <c r="EE568" s="47"/>
      <c r="EF568" s="47"/>
      <c r="EG568" s="47"/>
      <c r="EH568" s="47"/>
      <c r="EI568" s="47"/>
      <c r="EJ568" s="47"/>
      <c r="EK568" s="47"/>
      <c r="EL568" s="47"/>
      <c r="EM568" s="47"/>
      <c r="EN568" s="47"/>
      <c r="EO568" s="47"/>
      <c r="EP568" s="47"/>
      <c r="EQ568" s="47"/>
      <c r="ER568" s="47"/>
      <c r="ES568" s="47"/>
      <c r="EX568" s="48"/>
      <c r="EY568" s="48"/>
      <c r="EZ568" s="48"/>
      <c r="FA568" s="48"/>
      <c r="FB568" s="48"/>
      <c r="FC568" s="48"/>
      <c r="FD568" s="48"/>
    </row>
    <row r="569" spans="1:160" s="19" customFormat="1" ht="15" customHeight="1" x14ac:dyDescent="0.25">
      <c r="A569" s="82"/>
      <c r="B569" s="82"/>
      <c r="C569" s="82"/>
      <c r="AF569" s="82"/>
      <c r="AG569" s="82"/>
      <c r="AH569" s="81"/>
      <c r="AI569" s="45"/>
      <c r="AJ569" s="46"/>
      <c r="AK569" s="46"/>
      <c r="AL569" s="46"/>
      <c r="AM569" s="46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5"/>
      <c r="BQ569" s="45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47"/>
      <c r="CD569" s="47"/>
      <c r="CE569" s="47"/>
      <c r="CF569" s="47"/>
      <c r="CG569" s="47"/>
      <c r="CH569" s="47"/>
      <c r="CI569" s="47"/>
      <c r="CJ569" s="47"/>
      <c r="CK569" s="47"/>
      <c r="CL569" s="47"/>
      <c r="CM569" s="47"/>
      <c r="CN569" s="47"/>
      <c r="CO569" s="47"/>
      <c r="CP569" s="47"/>
      <c r="CQ569" s="47"/>
      <c r="CR569" s="47"/>
      <c r="CS569" s="47"/>
      <c r="CT569" s="47"/>
      <c r="CU569" s="47"/>
      <c r="CV569" s="47"/>
      <c r="CW569" s="47"/>
      <c r="CX569" s="47"/>
      <c r="CY569" s="47"/>
      <c r="CZ569" s="47"/>
      <c r="DA569" s="47"/>
      <c r="DB569" s="47"/>
      <c r="DC569" s="47"/>
      <c r="DD569" s="47"/>
      <c r="DE569" s="47"/>
      <c r="DF569" s="47"/>
      <c r="DG569" s="47"/>
      <c r="DH569" s="47"/>
      <c r="DI569" s="47"/>
      <c r="DJ569" s="47"/>
      <c r="DK569" s="47"/>
      <c r="DL569" s="47"/>
      <c r="DM569" s="47"/>
      <c r="DN569" s="47"/>
      <c r="DO569" s="47"/>
      <c r="DP569" s="47"/>
      <c r="DQ569" s="47"/>
      <c r="DR569" s="47"/>
      <c r="DS569" s="47"/>
      <c r="DT569" s="47"/>
      <c r="DU569" s="47"/>
      <c r="DV569" s="47"/>
      <c r="DW569" s="47"/>
      <c r="DX569" s="47"/>
      <c r="DY569" s="47"/>
      <c r="DZ569" s="47"/>
      <c r="EA569" s="47"/>
      <c r="EB569" s="47"/>
      <c r="EC569" s="47"/>
      <c r="ED569" s="47"/>
      <c r="EE569" s="47"/>
      <c r="EF569" s="47"/>
      <c r="EG569" s="47"/>
      <c r="EH569" s="47"/>
      <c r="EI569" s="47"/>
      <c r="EJ569" s="47"/>
      <c r="EK569" s="47"/>
      <c r="EL569" s="47"/>
      <c r="EM569" s="47"/>
      <c r="EN569" s="47"/>
      <c r="EO569" s="47"/>
      <c r="EP569" s="47"/>
      <c r="EQ569" s="47"/>
      <c r="ER569" s="47"/>
      <c r="ES569" s="47"/>
      <c r="EX569" s="48"/>
      <c r="EY569" s="48"/>
      <c r="EZ569" s="48"/>
      <c r="FA569" s="48"/>
      <c r="FB569" s="48"/>
      <c r="FC569" s="48"/>
      <c r="FD569" s="48"/>
    </row>
    <row r="570" spans="1:160" s="19" customFormat="1" ht="15" customHeight="1" x14ac:dyDescent="0.25">
      <c r="A570" s="82"/>
      <c r="B570" s="82"/>
      <c r="C570" s="82"/>
      <c r="AF570" s="82"/>
      <c r="AG570" s="82"/>
      <c r="AH570" s="81"/>
      <c r="AI570" s="45"/>
      <c r="AJ570" s="46"/>
      <c r="AK570" s="46"/>
      <c r="AL570" s="46"/>
      <c r="AM570" s="46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5"/>
      <c r="BQ570" s="45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47"/>
      <c r="CD570" s="47"/>
      <c r="CE570" s="47"/>
      <c r="CF570" s="47"/>
      <c r="CG570" s="47"/>
      <c r="CH570" s="47"/>
      <c r="CI570" s="47"/>
      <c r="CJ570" s="47"/>
      <c r="CK570" s="47"/>
      <c r="CL570" s="47"/>
      <c r="CM570" s="47"/>
      <c r="CN570" s="47"/>
      <c r="CO570" s="47"/>
      <c r="CP570" s="47"/>
      <c r="CQ570" s="47"/>
      <c r="CR570" s="47"/>
      <c r="CS570" s="47"/>
      <c r="CT570" s="47"/>
      <c r="CU570" s="47"/>
      <c r="CV570" s="47"/>
      <c r="CW570" s="47"/>
      <c r="CX570" s="47"/>
      <c r="CY570" s="47"/>
      <c r="CZ570" s="47"/>
      <c r="DA570" s="47"/>
      <c r="DB570" s="47"/>
      <c r="DC570" s="47"/>
      <c r="DD570" s="47"/>
      <c r="DE570" s="47"/>
      <c r="DF570" s="47"/>
      <c r="DG570" s="47"/>
      <c r="DH570" s="47"/>
      <c r="DI570" s="47"/>
      <c r="DJ570" s="47"/>
      <c r="DK570" s="47"/>
      <c r="DL570" s="47"/>
      <c r="DM570" s="47"/>
      <c r="DN570" s="47"/>
      <c r="DO570" s="47"/>
      <c r="DP570" s="47"/>
      <c r="DQ570" s="47"/>
      <c r="DR570" s="47"/>
      <c r="DS570" s="47"/>
      <c r="DT570" s="47"/>
      <c r="DU570" s="47"/>
      <c r="DV570" s="47"/>
      <c r="DW570" s="47"/>
      <c r="DX570" s="47"/>
      <c r="DY570" s="47"/>
      <c r="DZ570" s="47"/>
      <c r="EA570" s="47"/>
      <c r="EB570" s="47"/>
      <c r="EC570" s="47"/>
      <c r="ED570" s="47"/>
      <c r="EE570" s="47"/>
      <c r="EF570" s="47"/>
      <c r="EG570" s="47"/>
      <c r="EH570" s="47"/>
      <c r="EI570" s="47"/>
      <c r="EJ570" s="47"/>
      <c r="EK570" s="47"/>
      <c r="EL570" s="47"/>
      <c r="EM570" s="47"/>
      <c r="EN570" s="47"/>
      <c r="EO570" s="47"/>
      <c r="EP570" s="47"/>
      <c r="EQ570" s="47"/>
      <c r="ER570" s="47"/>
      <c r="ES570" s="47"/>
      <c r="EX570" s="48"/>
      <c r="EY570" s="48"/>
      <c r="EZ570" s="48"/>
      <c r="FA570" s="48"/>
      <c r="FB570" s="48"/>
      <c r="FC570" s="48"/>
      <c r="FD570" s="48"/>
    </row>
    <row r="571" spans="1:160" s="19" customFormat="1" ht="15" customHeight="1" x14ac:dyDescent="0.25">
      <c r="A571" s="82"/>
      <c r="B571" s="82"/>
      <c r="C571" s="82"/>
      <c r="AF571" s="82"/>
      <c r="AG571" s="82"/>
      <c r="AH571" s="81"/>
      <c r="AI571" s="45"/>
      <c r="AJ571" s="46"/>
      <c r="AK571" s="46"/>
      <c r="AL571" s="46"/>
      <c r="AM571" s="46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5"/>
      <c r="BQ571" s="45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47"/>
      <c r="CD571" s="47"/>
      <c r="CE571" s="47"/>
      <c r="CF571" s="47"/>
      <c r="CG571" s="47"/>
      <c r="CH571" s="47"/>
      <c r="CI571" s="47"/>
      <c r="CJ571" s="47"/>
      <c r="CK571" s="47"/>
      <c r="CL571" s="47"/>
      <c r="CM571" s="47"/>
      <c r="CN571" s="47"/>
      <c r="CO571" s="47"/>
      <c r="CP571" s="47"/>
      <c r="CQ571" s="47"/>
      <c r="CR571" s="47"/>
      <c r="CS571" s="47"/>
      <c r="CT571" s="47"/>
      <c r="CU571" s="47"/>
      <c r="CV571" s="47"/>
      <c r="CW571" s="47"/>
      <c r="CX571" s="47"/>
      <c r="CY571" s="47"/>
      <c r="CZ571" s="47"/>
      <c r="DA571" s="47"/>
      <c r="DB571" s="47"/>
      <c r="DC571" s="47"/>
      <c r="DD571" s="47"/>
      <c r="DE571" s="47"/>
      <c r="DF571" s="47"/>
      <c r="DG571" s="47"/>
      <c r="DH571" s="47"/>
      <c r="DI571" s="47"/>
      <c r="DJ571" s="47"/>
      <c r="DK571" s="47"/>
      <c r="DL571" s="47"/>
      <c r="DM571" s="47"/>
      <c r="DN571" s="47"/>
      <c r="DO571" s="47"/>
      <c r="DP571" s="47"/>
      <c r="DQ571" s="47"/>
      <c r="DR571" s="47"/>
      <c r="DS571" s="47"/>
      <c r="DT571" s="47"/>
      <c r="DU571" s="47"/>
      <c r="DV571" s="47"/>
      <c r="DW571" s="47"/>
      <c r="DX571" s="47"/>
      <c r="DY571" s="47"/>
      <c r="DZ571" s="47"/>
      <c r="EA571" s="47"/>
      <c r="EB571" s="47"/>
      <c r="EC571" s="47"/>
      <c r="ED571" s="47"/>
      <c r="EE571" s="47"/>
      <c r="EF571" s="47"/>
      <c r="EG571" s="47"/>
      <c r="EH571" s="47"/>
      <c r="EI571" s="47"/>
      <c r="EJ571" s="47"/>
      <c r="EK571" s="47"/>
      <c r="EL571" s="47"/>
      <c r="EM571" s="47"/>
      <c r="EN571" s="47"/>
      <c r="EO571" s="47"/>
      <c r="EP571" s="47"/>
      <c r="EQ571" s="47"/>
      <c r="ER571" s="47"/>
      <c r="ES571" s="47"/>
      <c r="EX571" s="48"/>
      <c r="EY571" s="48"/>
      <c r="EZ571" s="48"/>
      <c r="FA571" s="48"/>
      <c r="FB571" s="48"/>
      <c r="FC571" s="48"/>
      <c r="FD571" s="48"/>
    </row>
    <row r="572" spans="1:160" s="19" customFormat="1" ht="15" customHeight="1" x14ac:dyDescent="0.25">
      <c r="A572" s="82"/>
      <c r="B572" s="82"/>
      <c r="C572" s="82"/>
      <c r="AF572" s="82"/>
      <c r="AG572" s="82"/>
      <c r="AH572" s="81"/>
      <c r="AI572" s="45"/>
      <c r="AJ572" s="46"/>
      <c r="AK572" s="46"/>
      <c r="AL572" s="46"/>
      <c r="AM572" s="46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5"/>
      <c r="BQ572" s="45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47"/>
      <c r="CD572" s="47"/>
      <c r="CE572" s="47"/>
      <c r="CF572" s="47"/>
      <c r="CG572" s="47"/>
      <c r="CH572" s="47"/>
      <c r="CI572" s="47"/>
      <c r="CJ572" s="47"/>
      <c r="CK572" s="47"/>
      <c r="CL572" s="47"/>
      <c r="CM572" s="47"/>
      <c r="CN572" s="47"/>
      <c r="CO572" s="47"/>
      <c r="CP572" s="47"/>
      <c r="CQ572" s="47"/>
      <c r="CR572" s="47"/>
      <c r="CS572" s="47"/>
      <c r="CT572" s="47"/>
      <c r="CU572" s="47"/>
      <c r="CV572" s="47"/>
      <c r="CW572" s="47"/>
      <c r="CX572" s="47"/>
      <c r="CY572" s="47"/>
      <c r="CZ572" s="47"/>
      <c r="DA572" s="47"/>
      <c r="DB572" s="47"/>
      <c r="DC572" s="47"/>
      <c r="DD572" s="47"/>
      <c r="DE572" s="47"/>
      <c r="DF572" s="47"/>
      <c r="DG572" s="47"/>
      <c r="DH572" s="47"/>
      <c r="DI572" s="47"/>
      <c r="DJ572" s="47"/>
      <c r="DK572" s="47"/>
      <c r="DL572" s="47"/>
      <c r="DM572" s="47"/>
      <c r="DN572" s="47"/>
      <c r="DO572" s="47"/>
      <c r="DP572" s="47"/>
      <c r="DQ572" s="47"/>
      <c r="DR572" s="47"/>
      <c r="DS572" s="47"/>
      <c r="DT572" s="47"/>
      <c r="DU572" s="47"/>
      <c r="DV572" s="47"/>
      <c r="DW572" s="47"/>
      <c r="DX572" s="47"/>
      <c r="DY572" s="47"/>
      <c r="DZ572" s="47"/>
      <c r="EA572" s="47"/>
      <c r="EB572" s="47"/>
      <c r="EC572" s="47"/>
      <c r="ED572" s="47"/>
      <c r="EE572" s="47"/>
      <c r="EF572" s="47"/>
      <c r="EG572" s="47"/>
      <c r="EH572" s="47"/>
      <c r="EI572" s="47"/>
      <c r="EJ572" s="47"/>
      <c r="EK572" s="47"/>
      <c r="EL572" s="47"/>
      <c r="EM572" s="47"/>
      <c r="EN572" s="47"/>
      <c r="EO572" s="47"/>
      <c r="EP572" s="47"/>
      <c r="EQ572" s="47"/>
      <c r="ER572" s="47"/>
      <c r="ES572" s="47"/>
      <c r="EX572" s="48"/>
      <c r="EY572" s="48"/>
      <c r="EZ572" s="48"/>
      <c r="FA572" s="48"/>
      <c r="FB572" s="48"/>
      <c r="FC572" s="48"/>
      <c r="FD572" s="48"/>
    </row>
    <row r="573" spans="1:160" s="19" customFormat="1" ht="15" customHeight="1" x14ac:dyDescent="0.25">
      <c r="A573" s="82"/>
      <c r="B573" s="82"/>
      <c r="C573" s="82"/>
      <c r="AF573" s="82"/>
      <c r="AG573" s="82"/>
      <c r="AH573" s="81"/>
      <c r="AI573" s="45"/>
      <c r="AJ573" s="46"/>
      <c r="AK573" s="46"/>
      <c r="AL573" s="46"/>
      <c r="AM573" s="46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5"/>
      <c r="BQ573" s="45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47"/>
      <c r="CD573" s="47"/>
      <c r="CE573" s="47"/>
      <c r="CF573" s="47"/>
      <c r="CG573" s="47"/>
      <c r="CH573" s="47"/>
      <c r="CI573" s="47"/>
      <c r="CJ573" s="47"/>
      <c r="CK573" s="47"/>
      <c r="CL573" s="47"/>
      <c r="CM573" s="47"/>
      <c r="CN573" s="47"/>
      <c r="CO573" s="47"/>
      <c r="CP573" s="47"/>
      <c r="CQ573" s="47"/>
      <c r="CR573" s="47"/>
      <c r="CS573" s="47"/>
      <c r="CT573" s="47"/>
      <c r="CU573" s="47"/>
      <c r="CV573" s="47"/>
      <c r="CW573" s="47"/>
      <c r="CX573" s="47"/>
      <c r="CY573" s="47"/>
      <c r="CZ573" s="47"/>
      <c r="DA573" s="47"/>
      <c r="DB573" s="47"/>
      <c r="DC573" s="47"/>
      <c r="DD573" s="47"/>
      <c r="DE573" s="47"/>
      <c r="DF573" s="47"/>
      <c r="DG573" s="47"/>
      <c r="DH573" s="47"/>
      <c r="DI573" s="47"/>
      <c r="DJ573" s="47"/>
      <c r="DK573" s="47"/>
      <c r="DL573" s="47"/>
      <c r="DM573" s="47"/>
      <c r="DN573" s="47"/>
      <c r="DO573" s="47"/>
      <c r="DP573" s="47"/>
      <c r="DQ573" s="47"/>
      <c r="DR573" s="47"/>
      <c r="DS573" s="47"/>
      <c r="DT573" s="47"/>
      <c r="DU573" s="47"/>
      <c r="DV573" s="47"/>
      <c r="DW573" s="47"/>
      <c r="DX573" s="47"/>
      <c r="DY573" s="47"/>
      <c r="DZ573" s="47"/>
      <c r="EA573" s="47"/>
      <c r="EB573" s="47"/>
      <c r="EC573" s="47"/>
      <c r="ED573" s="47"/>
      <c r="EE573" s="47"/>
      <c r="EF573" s="47"/>
      <c r="EG573" s="47"/>
      <c r="EH573" s="47"/>
      <c r="EI573" s="47"/>
      <c r="EJ573" s="47"/>
      <c r="EK573" s="47"/>
      <c r="EL573" s="47"/>
      <c r="EM573" s="47"/>
      <c r="EN573" s="47"/>
      <c r="EO573" s="47"/>
      <c r="EP573" s="47"/>
      <c r="EQ573" s="47"/>
      <c r="ER573" s="47"/>
      <c r="ES573" s="47"/>
      <c r="EX573" s="48"/>
      <c r="EY573" s="48"/>
      <c r="EZ573" s="48"/>
      <c r="FA573" s="48"/>
      <c r="FB573" s="48"/>
      <c r="FC573" s="48"/>
      <c r="FD573" s="48"/>
    </row>
    <row r="574" spans="1:160" s="19" customFormat="1" ht="15" customHeight="1" x14ac:dyDescent="0.25">
      <c r="A574" s="82"/>
      <c r="B574" s="82"/>
      <c r="C574" s="82"/>
      <c r="AF574" s="82"/>
      <c r="AG574" s="82"/>
      <c r="AH574" s="81"/>
      <c r="AI574" s="45"/>
      <c r="AJ574" s="46"/>
      <c r="AK574" s="46"/>
      <c r="AL574" s="46"/>
      <c r="AM574" s="46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5"/>
      <c r="BQ574" s="45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47"/>
      <c r="CD574" s="47"/>
      <c r="CE574" s="47"/>
      <c r="CF574" s="47"/>
      <c r="CG574" s="47"/>
      <c r="CH574" s="47"/>
      <c r="CI574" s="47"/>
      <c r="CJ574" s="47"/>
      <c r="CK574" s="47"/>
      <c r="CL574" s="47"/>
      <c r="CM574" s="47"/>
      <c r="CN574" s="47"/>
      <c r="CO574" s="47"/>
      <c r="CP574" s="47"/>
      <c r="CQ574" s="47"/>
      <c r="CR574" s="47"/>
      <c r="CS574" s="47"/>
      <c r="CT574" s="47"/>
      <c r="CU574" s="47"/>
      <c r="CV574" s="47"/>
      <c r="CW574" s="47"/>
      <c r="CX574" s="47"/>
      <c r="CY574" s="47"/>
      <c r="CZ574" s="47"/>
      <c r="DA574" s="47"/>
      <c r="DB574" s="47"/>
      <c r="DC574" s="47"/>
      <c r="DD574" s="47"/>
      <c r="DE574" s="47"/>
      <c r="DF574" s="47"/>
      <c r="DG574" s="47"/>
      <c r="DH574" s="47"/>
      <c r="DI574" s="47"/>
      <c r="DJ574" s="47"/>
      <c r="DK574" s="47"/>
      <c r="DL574" s="47"/>
      <c r="DM574" s="47"/>
      <c r="DN574" s="47"/>
      <c r="DO574" s="47"/>
      <c r="DP574" s="47"/>
      <c r="DQ574" s="47"/>
      <c r="DR574" s="47"/>
      <c r="DS574" s="47"/>
      <c r="DT574" s="47"/>
      <c r="DU574" s="47"/>
      <c r="DV574" s="47"/>
      <c r="DW574" s="47"/>
      <c r="DX574" s="47"/>
      <c r="DY574" s="47"/>
      <c r="DZ574" s="47"/>
      <c r="EA574" s="47"/>
      <c r="EB574" s="47"/>
      <c r="EC574" s="47"/>
      <c r="ED574" s="47"/>
      <c r="EE574" s="47"/>
      <c r="EF574" s="47"/>
      <c r="EG574" s="47"/>
      <c r="EH574" s="47"/>
      <c r="EI574" s="47"/>
      <c r="EJ574" s="47"/>
      <c r="EK574" s="47"/>
      <c r="EL574" s="47"/>
      <c r="EM574" s="47"/>
      <c r="EN574" s="47"/>
      <c r="EO574" s="47"/>
      <c r="EP574" s="47"/>
      <c r="EQ574" s="47"/>
      <c r="ER574" s="47"/>
      <c r="ES574" s="47"/>
      <c r="EX574" s="48"/>
      <c r="EY574" s="48"/>
      <c r="EZ574" s="48"/>
      <c r="FA574" s="48"/>
      <c r="FB574" s="48"/>
      <c r="FC574" s="48"/>
      <c r="FD574" s="48"/>
    </row>
    <row r="575" spans="1:160" s="19" customFormat="1" ht="15" customHeight="1" x14ac:dyDescent="0.25">
      <c r="A575" s="82"/>
      <c r="B575" s="82"/>
      <c r="C575" s="82"/>
      <c r="AF575" s="82"/>
      <c r="AG575" s="82"/>
      <c r="AH575" s="81"/>
      <c r="AI575" s="45"/>
      <c r="AJ575" s="46"/>
      <c r="AK575" s="46"/>
      <c r="AL575" s="46"/>
      <c r="AM575" s="46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5"/>
      <c r="BQ575" s="45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47"/>
      <c r="CD575" s="47"/>
      <c r="CE575" s="47"/>
      <c r="CF575" s="47"/>
      <c r="CG575" s="47"/>
      <c r="CH575" s="47"/>
      <c r="CI575" s="47"/>
      <c r="CJ575" s="47"/>
      <c r="CK575" s="47"/>
      <c r="CL575" s="47"/>
      <c r="CM575" s="47"/>
      <c r="CN575" s="47"/>
      <c r="CO575" s="47"/>
      <c r="CP575" s="47"/>
      <c r="CQ575" s="47"/>
      <c r="CR575" s="47"/>
      <c r="CS575" s="47"/>
      <c r="CT575" s="47"/>
      <c r="CU575" s="47"/>
      <c r="CV575" s="47"/>
      <c r="CW575" s="47"/>
      <c r="CX575" s="47"/>
      <c r="CY575" s="47"/>
      <c r="CZ575" s="47"/>
      <c r="DA575" s="47"/>
      <c r="DB575" s="47"/>
      <c r="DC575" s="47"/>
      <c r="DD575" s="47"/>
      <c r="DE575" s="47"/>
      <c r="DF575" s="47"/>
      <c r="DG575" s="47"/>
      <c r="DH575" s="47"/>
      <c r="DI575" s="47"/>
      <c r="DJ575" s="47"/>
      <c r="DK575" s="47"/>
      <c r="DL575" s="47"/>
      <c r="DM575" s="47"/>
      <c r="DN575" s="47"/>
      <c r="DO575" s="47"/>
      <c r="DP575" s="47"/>
      <c r="DQ575" s="47"/>
      <c r="DR575" s="47"/>
      <c r="DS575" s="47"/>
      <c r="DT575" s="47"/>
      <c r="DU575" s="47"/>
      <c r="DV575" s="47"/>
      <c r="DW575" s="47"/>
      <c r="DX575" s="47"/>
      <c r="DY575" s="47"/>
      <c r="DZ575" s="47"/>
      <c r="EA575" s="47"/>
      <c r="EB575" s="47"/>
      <c r="EC575" s="47"/>
      <c r="ED575" s="47"/>
      <c r="EE575" s="47"/>
      <c r="EF575" s="47"/>
      <c r="EG575" s="47"/>
      <c r="EH575" s="47"/>
      <c r="EI575" s="47"/>
      <c r="EJ575" s="47"/>
      <c r="EK575" s="47"/>
      <c r="EL575" s="47"/>
      <c r="EM575" s="47"/>
      <c r="EN575" s="47"/>
      <c r="EO575" s="47"/>
      <c r="EP575" s="47"/>
      <c r="EQ575" s="47"/>
      <c r="ER575" s="47"/>
      <c r="ES575" s="47"/>
      <c r="EX575" s="48"/>
      <c r="EY575" s="48"/>
      <c r="EZ575" s="48"/>
      <c r="FA575" s="48"/>
      <c r="FB575" s="48"/>
      <c r="FC575" s="48"/>
      <c r="FD575" s="48"/>
    </row>
    <row r="576" spans="1:160" s="19" customFormat="1" ht="15" customHeight="1" x14ac:dyDescent="0.25">
      <c r="A576" s="82"/>
      <c r="B576" s="82"/>
      <c r="C576" s="82"/>
      <c r="AF576" s="82"/>
      <c r="AG576" s="82"/>
      <c r="AH576" s="81"/>
      <c r="AI576" s="45"/>
      <c r="AJ576" s="46"/>
      <c r="AK576" s="46"/>
      <c r="AL576" s="46"/>
      <c r="AM576" s="46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5"/>
      <c r="BQ576" s="45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47"/>
      <c r="CD576" s="47"/>
      <c r="CE576" s="47"/>
      <c r="CF576" s="47"/>
      <c r="CG576" s="47"/>
      <c r="CH576" s="47"/>
      <c r="CI576" s="47"/>
      <c r="CJ576" s="47"/>
      <c r="CK576" s="47"/>
      <c r="CL576" s="47"/>
      <c r="CM576" s="47"/>
      <c r="CN576" s="47"/>
      <c r="CO576" s="47"/>
      <c r="CP576" s="47"/>
      <c r="CQ576" s="47"/>
      <c r="CR576" s="47"/>
      <c r="CS576" s="47"/>
      <c r="CT576" s="47"/>
      <c r="CU576" s="47"/>
      <c r="CV576" s="47"/>
      <c r="CW576" s="47"/>
      <c r="CX576" s="47"/>
      <c r="CY576" s="47"/>
      <c r="CZ576" s="47"/>
      <c r="DA576" s="47"/>
      <c r="DB576" s="47"/>
      <c r="DC576" s="47"/>
      <c r="DD576" s="47"/>
      <c r="DE576" s="47"/>
      <c r="DF576" s="47"/>
      <c r="DG576" s="47"/>
      <c r="DH576" s="47"/>
      <c r="DI576" s="47"/>
      <c r="DJ576" s="47"/>
      <c r="DK576" s="47"/>
      <c r="DL576" s="47"/>
      <c r="DM576" s="47"/>
      <c r="DN576" s="47"/>
      <c r="DO576" s="47"/>
      <c r="DP576" s="47"/>
      <c r="DQ576" s="47"/>
      <c r="DR576" s="47"/>
      <c r="DS576" s="47"/>
      <c r="DT576" s="47"/>
      <c r="DU576" s="47"/>
      <c r="DV576" s="47"/>
      <c r="DW576" s="47"/>
      <c r="DX576" s="47"/>
      <c r="DY576" s="47"/>
      <c r="DZ576" s="47"/>
      <c r="EA576" s="47"/>
      <c r="EB576" s="47"/>
      <c r="EC576" s="47"/>
      <c r="ED576" s="47"/>
      <c r="EE576" s="47"/>
      <c r="EF576" s="47"/>
      <c r="EG576" s="47"/>
      <c r="EH576" s="47"/>
      <c r="EI576" s="47"/>
      <c r="EJ576" s="47"/>
      <c r="EK576" s="47"/>
      <c r="EL576" s="47"/>
      <c r="EM576" s="47"/>
      <c r="EN576" s="47"/>
      <c r="EO576" s="47"/>
      <c r="EP576" s="47"/>
      <c r="EQ576" s="47"/>
      <c r="ER576" s="47"/>
      <c r="ES576" s="47"/>
      <c r="EX576" s="48"/>
      <c r="EY576" s="48"/>
      <c r="EZ576" s="48"/>
      <c r="FA576" s="48"/>
      <c r="FB576" s="48"/>
      <c r="FC576" s="48"/>
      <c r="FD576" s="48"/>
    </row>
    <row r="577" spans="1:160" s="19" customFormat="1" ht="15" customHeight="1" x14ac:dyDescent="0.25">
      <c r="A577" s="82"/>
      <c r="B577" s="82"/>
      <c r="C577" s="82"/>
      <c r="AF577" s="82"/>
      <c r="AG577" s="82"/>
      <c r="AH577" s="81"/>
      <c r="AI577" s="45"/>
      <c r="AJ577" s="46"/>
      <c r="AK577" s="46"/>
      <c r="AL577" s="46"/>
      <c r="AM577" s="46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5"/>
      <c r="BQ577" s="45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47"/>
      <c r="CD577" s="47"/>
      <c r="CE577" s="47"/>
      <c r="CF577" s="47"/>
      <c r="CG577" s="47"/>
      <c r="CH577" s="47"/>
      <c r="CI577" s="47"/>
      <c r="CJ577" s="47"/>
      <c r="CK577" s="47"/>
      <c r="CL577" s="47"/>
      <c r="CM577" s="47"/>
      <c r="CN577" s="47"/>
      <c r="CO577" s="47"/>
      <c r="CP577" s="47"/>
      <c r="CQ577" s="47"/>
      <c r="CR577" s="47"/>
      <c r="CS577" s="47"/>
      <c r="CT577" s="47"/>
      <c r="CU577" s="47"/>
      <c r="CV577" s="47"/>
      <c r="CW577" s="47"/>
      <c r="CX577" s="47"/>
      <c r="CY577" s="47"/>
      <c r="CZ577" s="47"/>
      <c r="DA577" s="47"/>
      <c r="DB577" s="47"/>
      <c r="DC577" s="47"/>
      <c r="DD577" s="47"/>
      <c r="DE577" s="47"/>
      <c r="DF577" s="47"/>
      <c r="DG577" s="47"/>
      <c r="DH577" s="47"/>
      <c r="DI577" s="47"/>
      <c r="DJ577" s="47"/>
      <c r="DK577" s="47"/>
      <c r="DL577" s="47"/>
      <c r="DM577" s="47"/>
      <c r="DN577" s="47"/>
      <c r="DO577" s="47"/>
      <c r="DP577" s="47"/>
      <c r="DQ577" s="47"/>
      <c r="DR577" s="47"/>
      <c r="DS577" s="47"/>
      <c r="DT577" s="47"/>
      <c r="DU577" s="47"/>
      <c r="DV577" s="47"/>
      <c r="DW577" s="47"/>
      <c r="DX577" s="47"/>
      <c r="DY577" s="47"/>
      <c r="DZ577" s="47"/>
      <c r="EA577" s="47"/>
      <c r="EB577" s="47"/>
      <c r="EC577" s="47"/>
      <c r="ED577" s="47"/>
      <c r="EE577" s="47"/>
      <c r="EF577" s="47"/>
      <c r="EG577" s="47"/>
      <c r="EH577" s="47"/>
      <c r="EI577" s="47"/>
      <c r="EJ577" s="47"/>
      <c r="EK577" s="47"/>
      <c r="EL577" s="47"/>
      <c r="EM577" s="47"/>
      <c r="EN577" s="47"/>
      <c r="EO577" s="47"/>
      <c r="EP577" s="47"/>
      <c r="EQ577" s="47"/>
      <c r="ER577" s="47"/>
      <c r="ES577" s="47"/>
      <c r="EX577" s="48"/>
      <c r="EY577" s="48"/>
      <c r="EZ577" s="48"/>
      <c r="FA577" s="48"/>
      <c r="FB577" s="48"/>
      <c r="FC577" s="48"/>
      <c r="FD577" s="48"/>
    </row>
    <row r="578" spans="1:160" s="19" customFormat="1" ht="15" customHeight="1" x14ac:dyDescent="0.25">
      <c r="A578" s="82"/>
      <c r="B578" s="82"/>
      <c r="C578" s="82"/>
      <c r="AF578" s="82"/>
      <c r="AG578" s="82"/>
      <c r="AH578" s="81"/>
      <c r="AI578" s="45"/>
      <c r="AJ578" s="46"/>
      <c r="AK578" s="46"/>
      <c r="AL578" s="46"/>
      <c r="AM578" s="46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5"/>
      <c r="BQ578" s="45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47"/>
      <c r="CD578" s="47"/>
      <c r="CE578" s="47"/>
      <c r="CF578" s="47"/>
      <c r="CG578" s="47"/>
      <c r="CH578" s="47"/>
      <c r="CI578" s="47"/>
      <c r="CJ578" s="47"/>
      <c r="CK578" s="47"/>
      <c r="CL578" s="47"/>
      <c r="CM578" s="47"/>
      <c r="CN578" s="47"/>
      <c r="CO578" s="47"/>
      <c r="CP578" s="47"/>
      <c r="CQ578" s="47"/>
      <c r="CR578" s="47"/>
      <c r="CS578" s="47"/>
      <c r="CT578" s="47"/>
      <c r="CU578" s="47"/>
      <c r="CV578" s="47"/>
      <c r="CW578" s="47"/>
      <c r="CX578" s="47"/>
      <c r="CY578" s="47"/>
      <c r="CZ578" s="47"/>
      <c r="DA578" s="47"/>
      <c r="DB578" s="47"/>
      <c r="DC578" s="47"/>
      <c r="DD578" s="47"/>
      <c r="DE578" s="47"/>
      <c r="DF578" s="47"/>
      <c r="DG578" s="47"/>
      <c r="DH578" s="47"/>
      <c r="DI578" s="47"/>
      <c r="DJ578" s="47"/>
      <c r="DK578" s="47"/>
      <c r="DL578" s="47"/>
      <c r="DM578" s="47"/>
      <c r="DN578" s="47"/>
      <c r="DO578" s="47"/>
      <c r="DP578" s="47"/>
      <c r="DQ578" s="47"/>
      <c r="DR578" s="47"/>
      <c r="DS578" s="47"/>
      <c r="DT578" s="47"/>
      <c r="DU578" s="47"/>
      <c r="DV578" s="47"/>
      <c r="DW578" s="47"/>
      <c r="DX578" s="47"/>
      <c r="DY578" s="47"/>
      <c r="DZ578" s="47"/>
      <c r="EA578" s="47"/>
      <c r="EB578" s="47"/>
      <c r="EC578" s="47"/>
      <c r="ED578" s="47"/>
      <c r="EE578" s="47"/>
      <c r="EF578" s="47"/>
      <c r="EG578" s="47"/>
      <c r="EH578" s="47"/>
      <c r="EI578" s="47"/>
      <c r="EJ578" s="47"/>
      <c r="EK578" s="47"/>
      <c r="EL578" s="47"/>
      <c r="EM578" s="47"/>
      <c r="EN578" s="47"/>
      <c r="EO578" s="47"/>
      <c r="EP578" s="47"/>
      <c r="EQ578" s="47"/>
      <c r="ER578" s="47"/>
      <c r="ES578" s="47"/>
      <c r="EX578" s="48"/>
      <c r="EY578" s="48"/>
      <c r="EZ578" s="48"/>
      <c r="FA578" s="48"/>
      <c r="FB578" s="48"/>
      <c r="FC578" s="48"/>
      <c r="FD578" s="48"/>
    </row>
    <row r="579" spans="1:160" s="19" customFormat="1" ht="15" customHeight="1" x14ac:dyDescent="0.25">
      <c r="A579" s="82"/>
      <c r="B579" s="82"/>
      <c r="C579" s="82"/>
      <c r="AF579" s="82"/>
      <c r="AG579" s="82"/>
      <c r="AH579" s="81"/>
      <c r="AI579" s="45"/>
      <c r="AJ579" s="46"/>
      <c r="AK579" s="46"/>
      <c r="AL579" s="46"/>
      <c r="AM579" s="46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5"/>
      <c r="BQ579" s="45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47"/>
      <c r="CD579" s="47"/>
      <c r="CE579" s="47"/>
      <c r="CF579" s="47"/>
      <c r="CG579" s="47"/>
      <c r="CH579" s="47"/>
      <c r="CI579" s="47"/>
      <c r="CJ579" s="47"/>
      <c r="CK579" s="47"/>
      <c r="CL579" s="47"/>
      <c r="CM579" s="47"/>
      <c r="CN579" s="47"/>
      <c r="CO579" s="47"/>
      <c r="CP579" s="47"/>
      <c r="CQ579" s="47"/>
      <c r="CR579" s="47"/>
      <c r="CS579" s="47"/>
      <c r="CT579" s="47"/>
      <c r="CU579" s="47"/>
      <c r="CV579" s="47"/>
      <c r="CW579" s="47"/>
      <c r="CX579" s="47"/>
      <c r="CY579" s="47"/>
      <c r="CZ579" s="47"/>
      <c r="DA579" s="47"/>
      <c r="DB579" s="47"/>
      <c r="DC579" s="47"/>
      <c r="DD579" s="47"/>
      <c r="DE579" s="47"/>
      <c r="DF579" s="47"/>
      <c r="DG579" s="47"/>
      <c r="DH579" s="47"/>
      <c r="DI579" s="47"/>
      <c r="DJ579" s="47"/>
      <c r="DK579" s="47"/>
      <c r="DL579" s="47"/>
      <c r="DM579" s="47"/>
      <c r="DN579" s="47"/>
      <c r="DO579" s="47"/>
      <c r="DP579" s="47"/>
      <c r="DQ579" s="47"/>
      <c r="DR579" s="47"/>
      <c r="DS579" s="47"/>
      <c r="DT579" s="47"/>
      <c r="DU579" s="47"/>
      <c r="DV579" s="47"/>
      <c r="DW579" s="47"/>
      <c r="DX579" s="47"/>
      <c r="DY579" s="47"/>
      <c r="DZ579" s="47"/>
      <c r="EA579" s="47"/>
      <c r="EB579" s="47"/>
      <c r="EC579" s="47"/>
      <c r="ED579" s="47"/>
      <c r="EE579" s="47"/>
      <c r="EF579" s="47"/>
      <c r="EG579" s="47"/>
      <c r="EH579" s="47"/>
      <c r="EI579" s="47"/>
      <c r="EJ579" s="47"/>
      <c r="EK579" s="47"/>
      <c r="EL579" s="47"/>
      <c r="EM579" s="47"/>
      <c r="EN579" s="47"/>
      <c r="EO579" s="47"/>
      <c r="EP579" s="47"/>
      <c r="EQ579" s="47"/>
      <c r="ER579" s="47"/>
      <c r="ES579" s="47"/>
      <c r="EX579" s="48"/>
      <c r="EY579" s="48"/>
      <c r="EZ579" s="48"/>
      <c r="FA579" s="48"/>
      <c r="FB579" s="48"/>
      <c r="FC579" s="48"/>
      <c r="FD579" s="48"/>
    </row>
    <row r="580" spans="1:160" s="19" customFormat="1" ht="15" customHeight="1" x14ac:dyDescent="0.25">
      <c r="A580" s="82"/>
      <c r="B580" s="82"/>
      <c r="C580" s="82"/>
      <c r="AF580" s="82"/>
      <c r="AG580" s="82"/>
      <c r="AH580" s="81"/>
      <c r="AI580" s="45"/>
      <c r="AJ580" s="46"/>
      <c r="AK580" s="46"/>
      <c r="AL580" s="46"/>
      <c r="AM580" s="46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  <c r="BQ580" s="45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47"/>
      <c r="CD580" s="47"/>
      <c r="CE580" s="47"/>
      <c r="CF580" s="47"/>
      <c r="CG580" s="47"/>
      <c r="CH580" s="47"/>
      <c r="CI580" s="47"/>
      <c r="CJ580" s="47"/>
      <c r="CK580" s="47"/>
      <c r="CL580" s="47"/>
      <c r="CM580" s="47"/>
      <c r="CN580" s="47"/>
      <c r="CO580" s="47"/>
      <c r="CP580" s="47"/>
      <c r="CQ580" s="47"/>
      <c r="CR580" s="47"/>
      <c r="CS580" s="47"/>
      <c r="CT580" s="47"/>
      <c r="CU580" s="47"/>
      <c r="CV580" s="47"/>
      <c r="CW580" s="47"/>
      <c r="CX580" s="47"/>
      <c r="CY580" s="47"/>
      <c r="CZ580" s="47"/>
      <c r="DA580" s="47"/>
      <c r="DB580" s="47"/>
      <c r="DC580" s="47"/>
      <c r="DD580" s="47"/>
      <c r="DE580" s="47"/>
      <c r="DF580" s="47"/>
      <c r="DG580" s="47"/>
      <c r="DH580" s="47"/>
      <c r="DI580" s="47"/>
      <c r="DJ580" s="47"/>
      <c r="DK580" s="47"/>
      <c r="DL580" s="47"/>
      <c r="DM580" s="47"/>
      <c r="DN580" s="47"/>
      <c r="DO580" s="47"/>
      <c r="DP580" s="47"/>
      <c r="DQ580" s="47"/>
      <c r="DR580" s="47"/>
      <c r="DS580" s="47"/>
      <c r="DT580" s="47"/>
      <c r="DU580" s="47"/>
      <c r="DV580" s="47"/>
      <c r="DW580" s="47"/>
      <c r="DX580" s="47"/>
      <c r="DY580" s="47"/>
      <c r="DZ580" s="47"/>
      <c r="EA580" s="47"/>
      <c r="EB580" s="47"/>
      <c r="EC580" s="47"/>
      <c r="ED580" s="47"/>
      <c r="EE580" s="47"/>
      <c r="EF580" s="47"/>
      <c r="EG580" s="47"/>
      <c r="EH580" s="47"/>
      <c r="EI580" s="47"/>
      <c r="EJ580" s="47"/>
      <c r="EK580" s="47"/>
      <c r="EL580" s="47"/>
      <c r="EM580" s="47"/>
      <c r="EN580" s="47"/>
      <c r="EO580" s="47"/>
      <c r="EP580" s="47"/>
      <c r="EQ580" s="47"/>
      <c r="ER580" s="47"/>
      <c r="ES580" s="47"/>
      <c r="EX580" s="48"/>
      <c r="EY580" s="48"/>
      <c r="EZ580" s="48"/>
      <c r="FA580" s="48"/>
      <c r="FB580" s="48"/>
      <c r="FC580" s="48"/>
      <c r="FD580" s="48"/>
    </row>
    <row r="581" spans="1:160" s="19" customFormat="1" ht="15" customHeight="1" x14ac:dyDescent="0.25">
      <c r="A581" s="82"/>
      <c r="B581" s="82"/>
      <c r="C581" s="82"/>
      <c r="AF581" s="82"/>
      <c r="AG581" s="82"/>
      <c r="AH581" s="81"/>
      <c r="AI581" s="45"/>
      <c r="AJ581" s="46"/>
      <c r="AK581" s="46"/>
      <c r="AL581" s="46"/>
      <c r="AM581" s="46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5"/>
      <c r="BQ581" s="45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47"/>
      <c r="CD581" s="47"/>
      <c r="CE581" s="47"/>
      <c r="CF581" s="47"/>
      <c r="CG581" s="47"/>
      <c r="CH581" s="47"/>
      <c r="CI581" s="47"/>
      <c r="CJ581" s="47"/>
      <c r="CK581" s="47"/>
      <c r="CL581" s="47"/>
      <c r="CM581" s="47"/>
      <c r="CN581" s="47"/>
      <c r="CO581" s="47"/>
      <c r="CP581" s="47"/>
      <c r="CQ581" s="47"/>
      <c r="CR581" s="47"/>
      <c r="CS581" s="47"/>
      <c r="CT581" s="47"/>
      <c r="CU581" s="47"/>
      <c r="CV581" s="47"/>
      <c r="CW581" s="47"/>
      <c r="CX581" s="47"/>
      <c r="CY581" s="47"/>
      <c r="CZ581" s="47"/>
      <c r="DA581" s="47"/>
      <c r="DB581" s="47"/>
      <c r="DC581" s="47"/>
      <c r="DD581" s="47"/>
      <c r="DE581" s="47"/>
      <c r="DF581" s="47"/>
      <c r="DG581" s="47"/>
      <c r="DH581" s="47"/>
      <c r="DI581" s="47"/>
      <c r="DJ581" s="47"/>
      <c r="DK581" s="47"/>
      <c r="DL581" s="47"/>
      <c r="DM581" s="47"/>
      <c r="DN581" s="47"/>
      <c r="DO581" s="47"/>
      <c r="DP581" s="47"/>
      <c r="DQ581" s="47"/>
      <c r="DR581" s="47"/>
      <c r="DS581" s="47"/>
      <c r="DT581" s="47"/>
      <c r="DU581" s="47"/>
      <c r="DV581" s="47"/>
      <c r="DW581" s="47"/>
      <c r="DX581" s="47"/>
      <c r="DY581" s="47"/>
      <c r="DZ581" s="47"/>
      <c r="EA581" s="47"/>
      <c r="EB581" s="47"/>
      <c r="EC581" s="47"/>
      <c r="ED581" s="47"/>
      <c r="EE581" s="47"/>
      <c r="EF581" s="47"/>
      <c r="EG581" s="47"/>
      <c r="EH581" s="47"/>
      <c r="EI581" s="47"/>
      <c r="EJ581" s="47"/>
      <c r="EK581" s="47"/>
      <c r="EL581" s="47"/>
      <c r="EM581" s="47"/>
      <c r="EN581" s="47"/>
      <c r="EO581" s="47"/>
      <c r="EP581" s="47"/>
      <c r="EQ581" s="47"/>
      <c r="ER581" s="47"/>
      <c r="ES581" s="47"/>
      <c r="EX581" s="48"/>
      <c r="EY581" s="48"/>
      <c r="EZ581" s="48"/>
      <c r="FA581" s="48"/>
      <c r="FB581" s="48"/>
      <c r="FC581" s="48"/>
      <c r="FD581" s="48"/>
    </row>
    <row r="582" spans="1:160" s="19" customFormat="1" ht="15" customHeight="1" x14ac:dyDescent="0.25">
      <c r="A582" s="82"/>
      <c r="B582" s="82"/>
      <c r="C582" s="82"/>
      <c r="AF582" s="82"/>
      <c r="AG582" s="82"/>
      <c r="AH582" s="81"/>
      <c r="AI582" s="45"/>
      <c r="AJ582" s="46"/>
      <c r="AK582" s="46"/>
      <c r="AL582" s="46"/>
      <c r="AM582" s="46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5"/>
      <c r="BQ582" s="45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47"/>
      <c r="CD582" s="47"/>
      <c r="CE582" s="47"/>
      <c r="CF582" s="47"/>
      <c r="CG582" s="47"/>
      <c r="CH582" s="47"/>
      <c r="CI582" s="47"/>
      <c r="CJ582" s="47"/>
      <c r="CK582" s="47"/>
      <c r="CL582" s="47"/>
      <c r="CM582" s="47"/>
      <c r="CN582" s="47"/>
      <c r="CO582" s="47"/>
      <c r="CP582" s="47"/>
      <c r="CQ582" s="47"/>
      <c r="CR582" s="47"/>
      <c r="CS582" s="47"/>
      <c r="CT582" s="47"/>
      <c r="CU582" s="47"/>
      <c r="CV582" s="47"/>
      <c r="CW582" s="47"/>
      <c r="CX582" s="47"/>
      <c r="CY582" s="47"/>
      <c r="CZ582" s="47"/>
      <c r="DA582" s="47"/>
      <c r="DB582" s="47"/>
      <c r="DC582" s="47"/>
      <c r="DD582" s="47"/>
      <c r="DE582" s="47"/>
      <c r="DF582" s="47"/>
      <c r="DG582" s="47"/>
      <c r="DH582" s="47"/>
      <c r="DI582" s="47"/>
      <c r="DJ582" s="47"/>
      <c r="DK582" s="47"/>
      <c r="DL582" s="47"/>
      <c r="DM582" s="47"/>
      <c r="DN582" s="47"/>
      <c r="DO582" s="47"/>
      <c r="DP582" s="47"/>
      <c r="DQ582" s="47"/>
      <c r="DR582" s="47"/>
      <c r="DS582" s="47"/>
      <c r="DT582" s="47"/>
      <c r="DU582" s="47"/>
      <c r="DV582" s="47"/>
      <c r="DW582" s="47"/>
      <c r="DX582" s="47"/>
      <c r="DY582" s="47"/>
      <c r="DZ582" s="47"/>
      <c r="EA582" s="47"/>
      <c r="EB582" s="47"/>
      <c r="EC582" s="47"/>
      <c r="ED582" s="47"/>
      <c r="EE582" s="47"/>
      <c r="EF582" s="47"/>
      <c r="EG582" s="47"/>
      <c r="EH582" s="47"/>
      <c r="EI582" s="47"/>
      <c r="EJ582" s="47"/>
      <c r="EK582" s="47"/>
      <c r="EL582" s="47"/>
      <c r="EM582" s="47"/>
      <c r="EN582" s="47"/>
      <c r="EO582" s="47"/>
      <c r="EP582" s="47"/>
      <c r="EQ582" s="47"/>
      <c r="ER582" s="47"/>
      <c r="ES582" s="47"/>
      <c r="EX582" s="48"/>
      <c r="EY582" s="48"/>
      <c r="EZ582" s="48"/>
      <c r="FA582" s="48"/>
      <c r="FB582" s="48"/>
      <c r="FC582" s="48"/>
      <c r="FD582" s="48"/>
    </row>
    <row r="583" spans="1:160" s="19" customFormat="1" ht="15" customHeight="1" x14ac:dyDescent="0.25">
      <c r="A583" s="82"/>
      <c r="B583" s="82"/>
      <c r="C583" s="82"/>
      <c r="AF583" s="82"/>
      <c r="AG583" s="82"/>
      <c r="AH583" s="81"/>
      <c r="AI583" s="45"/>
      <c r="AJ583" s="46"/>
      <c r="AK583" s="46"/>
      <c r="AL583" s="46"/>
      <c r="AM583" s="46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5"/>
      <c r="BQ583" s="45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47"/>
      <c r="CD583" s="47"/>
      <c r="CE583" s="47"/>
      <c r="CF583" s="47"/>
      <c r="CG583" s="47"/>
      <c r="CH583" s="47"/>
      <c r="CI583" s="47"/>
      <c r="CJ583" s="47"/>
      <c r="CK583" s="47"/>
      <c r="CL583" s="47"/>
      <c r="CM583" s="47"/>
      <c r="CN583" s="47"/>
      <c r="CO583" s="47"/>
      <c r="CP583" s="47"/>
      <c r="CQ583" s="47"/>
      <c r="CR583" s="47"/>
      <c r="CS583" s="47"/>
      <c r="CT583" s="47"/>
      <c r="CU583" s="47"/>
      <c r="CV583" s="47"/>
      <c r="CW583" s="47"/>
      <c r="CX583" s="47"/>
      <c r="CY583" s="47"/>
      <c r="CZ583" s="47"/>
      <c r="DA583" s="47"/>
      <c r="DB583" s="47"/>
      <c r="DC583" s="47"/>
      <c r="DD583" s="47"/>
      <c r="DE583" s="47"/>
      <c r="DF583" s="47"/>
      <c r="DG583" s="47"/>
      <c r="DH583" s="47"/>
      <c r="DI583" s="47"/>
      <c r="DJ583" s="47"/>
      <c r="DK583" s="47"/>
      <c r="DL583" s="47"/>
      <c r="DM583" s="47"/>
      <c r="DN583" s="47"/>
      <c r="DO583" s="47"/>
      <c r="DP583" s="47"/>
      <c r="DQ583" s="47"/>
      <c r="DR583" s="47"/>
      <c r="DS583" s="47"/>
      <c r="DT583" s="47"/>
      <c r="DU583" s="47"/>
      <c r="DV583" s="47"/>
      <c r="DW583" s="47"/>
      <c r="DX583" s="47"/>
      <c r="DY583" s="47"/>
      <c r="DZ583" s="47"/>
      <c r="EA583" s="47"/>
      <c r="EB583" s="47"/>
      <c r="EC583" s="47"/>
      <c r="ED583" s="47"/>
      <c r="EE583" s="47"/>
      <c r="EF583" s="47"/>
      <c r="EG583" s="47"/>
      <c r="EH583" s="47"/>
      <c r="EI583" s="47"/>
      <c r="EJ583" s="47"/>
      <c r="EK583" s="47"/>
      <c r="EL583" s="47"/>
      <c r="EM583" s="47"/>
      <c r="EN583" s="47"/>
      <c r="EO583" s="47"/>
      <c r="EP583" s="47"/>
      <c r="EQ583" s="47"/>
      <c r="ER583" s="47"/>
      <c r="ES583" s="47"/>
      <c r="EX583" s="48"/>
      <c r="EY583" s="48"/>
      <c r="EZ583" s="48"/>
      <c r="FA583" s="48"/>
      <c r="FB583" s="48"/>
      <c r="FC583" s="48"/>
      <c r="FD583" s="48"/>
    </row>
    <row r="584" spans="1:160" s="19" customFormat="1" ht="15" customHeight="1" x14ac:dyDescent="0.25">
      <c r="A584" s="82"/>
      <c r="B584" s="82"/>
      <c r="C584" s="82"/>
      <c r="AF584" s="82"/>
      <c r="AG584" s="82"/>
      <c r="AH584" s="81"/>
      <c r="AI584" s="45"/>
      <c r="AJ584" s="46"/>
      <c r="AK584" s="46"/>
      <c r="AL584" s="46"/>
      <c r="AM584" s="46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5"/>
      <c r="BQ584" s="45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47"/>
      <c r="CD584" s="47"/>
      <c r="CE584" s="47"/>
      <c r="CF584" s="47"/>
      <c r="CG584" s="47"/>
      <c r="CH584" s="47"/>
      <c r="CI584" s="47"/>
      <c r="CJ584" s="47"/>
      <c r="CK584" s="47"/>
      <c r="CL584" s="47"/>
      <c r="CM584" s="47"/>
      <c r="CN584" s="47"/>
      <c r="CO584" s="47"/>
      <c r="CP584" s="47"/>
      <c r="CQ584" s="47"/>
      <c r="CR584" s="47"/>
      <c r="CS584" s="47"/>
      <c r="CT584" s="47"/>
      <c r="CU584" s="47"/>
      <c r="CV584" s="47"/>
      <c r="CW584" s="47"/>
      <c r="CX584" s="47"/>
      <c r="CY584" s="47"/>
      <c r="CZ584" s="47"/>
      <c r="DA584" s="47"/>
      <c r="DB584" s="47"/>
      <c r="DC584" s="47"/>
      <c r="DD584" s="47"/>
      <c r="DE584" s="47"/>
      <c r="DF584" s="47"/>
      <c r="DG584" s="47"/>
      <c r="DH584" s="47"/>
      <c r="DI584" s="47"/>
      <c r="DJ584" s="47"/>
      <c r="DK584" s="47"/>
      <c r="DL584" s="47"/>
      <c r="DM584" s="47"/>
      <c r="DN584" s="47"/>
      <c r="DO584" s="47"/>
      <c r="DP584" s="47"/>
      <c r="DQ584" s="47"/>
      <c r="DR584" s="47"/>
      <c r="DS584" s="47"/>
      <c r="DT584" s="47"/>
      <c r="DU584" s="47"/>
      <c r="DV584" s="47"/>
      <c r="DW584" s="47"/>
      <c r="DX584" s="47"/>
      <c r="DY584" s="47"/>
      <c r="DZ584" s="47"/>
      <c r="EA584" s="47"/>
      <c r="EB584" s="47"/>
      <c r="EC584" s="47"/>
      <c r="ED584" s="47"/>
      <c r="EE584" s="47"/>
      <c r="EF584" s="47"/>
      <c r="EG584" s="47"/>
      <c r="EH584" s="47"/>
      <c r="EI584" s="47"/>
      <c r="EJ584" s="47"/>
      <c r="EK584" s="47"/>
      <c r="EL584" s="47"/>
      <c r="EM584" s="47"/>
      <c r="EN584" s="47"/>
      <c r="EO584" s="47"/>
      <c r="EP584" s="47"/>
      <c r="EQ584" s="47"/>
      <c r="ER584" s="47"/>
      <c r="ES584" s="47"/>
      <c r="EX584" s="48"/>
      <c r="EY584" s="48"/>
      <c r="EZ584" s="48"/>
      <c r="FA584" s="48"/>
      <c r="FB584" s="48"/>
      <c r="FC584" s="48"/>
      <c r="FD584" s="48"/>
    </row>
    <row r="585" spans="1:160" s="19" customFormat="1" ht="15" customHeight="1" x14ac:dyDescent="0.25">
      <c r="A585" s="82"/>
      <c r="B585" s="82"/>
      <c r="C585" s="82"/>
      <c r="AF585" s="82"/>
      <c r="AG585" s="82"/>
      <c r="AH585" s="81"/>
      <c r="AI585" s="45"/>
      <c r="AJ585" s="46"/>
      <c r="AK585" s="46"/>
      <c r="AL585" s="46"/>
      <c r="AM585" s="46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47"/>
      <c r="CD585" s="47"/>
      <c r="CE585" s="47"/>
      <c r="CF585" s="47"/>
      <c r="CG585" s="47"/>
      <c r="CH585" s="47"/>
      <c r="CI585" s="47"/>
      <c r="CJ585" s="47"/>
      <c r="CK585" s="47"/>
      <c r="CL585" s="47"/>
      <c r="CM585" s="47"/>
      <c r="CN585" s="47"/>
      <c r="CO585" s="47"/>
      <c r="CP585" s="47"/>
      <c r="CQ585" s="47"/>
      <c r="CR585" s="47"/>
      <c r="CS585" s="47"/>
      <c r="CT585" s="47"/>
      <c r="CU585" s="47"/>
      <c r="CV585" s="47"/>
      <c r="CW585" s="47"/>
      <c r="CX585" s="47"/>
      <c r="CY585" s="47"/>
      <c r="CZ585" s="47"/>
      <c r="DA585" s="47"/>
      <c r="DB585" s="47"/>
      <c r="DC585" s="47"/>
      <c r="DD585" s="47"/>
      <c r="DE585" s="47"/>
      <c r="DF585" s="47"/>
      <c r="DG585" s="47"/>
      <c r="DH585" s="47"/>
      <c r="DI585" s="47"/>
      <c r="DJ585" s="47"/>
      <c r="DK585" s="47"/>
      <c r="DL585" s="47"/>
      <c r="DM585" s="47"/>
      <c r="DN585" s="47"/>
      <c r="DO585" s="47"/>
      <c r="DP585" s="47"/>
      <c r="DQ585" s="47"/>
      <c r="DR585" s="47"/>
      <c r="DS585" s="47"/>
      <c r="DT585" s="47"/>
      <c r="DU585" s="47"/>
      <c r="DV585" s="47"/>
      <c r="DW585" s="47"/>
      <c r="DX585" s="47"/>
      <c r="DY585" s="47"/>
      <c r="DZ585" s="47"/>
      <c r="EA585" s="47"/>
      <c r="EB585" s="47"/>
      <c r="EC585" s="47"/>
      <c r="ED585" s="47"/>
      <c r="EE585" s="47"/>
      <c r="EF585" s="47"/>
      <c r="EG585" s="47"/>
      <c r="EH585" s="47"/>
      <c r="EI585" s="47"/>
      <c r="EJ585" s="47"/>
      <c r="EK585" s="47"/>
      <c r="EL585" s="47"/>
      <c r="EM585" s="47"/>
      <c r="EN585" s="47"/>
      <c r="EO585" s="47"/>
      <c r="EP585" s="47"/>
      <c r="EQ585" s="47"/>
      <c r="ER585" s="47"/>
      <c r="ES585" s="47"/>
      <c r="EX585" s="48"/>
      <c r="EY585" s="48"/>
      <c r="EZ585" s="48"/>
      <c r="FA585" s="48"/>
      <c r="FB585" s="48"/>
      <c r="FC585" s="48"/>
      <c r="FD585" s="48"/>
    </row>
    <row r="586" spans="1:160" s="19" customFormat="1" ht="15" customHeight="1" x14ac:dyDescent="0.25">
      <c r="A586" s="82"/>
      <c r="B586" s="82"/>
      <c r="C586" s="82"/>
      <c r="AF586" s="82"/>
      <c r="AG586" s="82"/>
      <c r="AH586" s="81"/>
      <c r="AI586" s="45"/>
      <c r="AJ586" s="46"/>
      <c r="AK586" s="46"/>
      <c r="AL586" s="46"/>
      <c r="AM586" s="46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5"/>
      <c r="BQ586" s="45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47"/>
      <c r="CD586" s="47"/>
      <c r="CE586" s="47"/>
      <c r="CF586" s="47"/>
      <c r="CG586" s="47"/>
      <c r="CH586" s="47"/>
      <c r="CI586" s="47"/>
      <c r="CJ586" s="47"/>
      <c r="CK586" s="47"/>
      <c r="CL586" s="47"/>
      <c r="CM586" s="47"/>
      <c r="CN586" s="47"/>
      <c r="CO586" s="47"/>
      <c r="CP586" s="47"/>
      <c r="CQ586" s="47"/>
      <c r="CR586" s="47"/>
      <c r="CS586" s="47"/>
      <c r="CT586" s="47"/>
      <c r="CU586" s="47"/>
      <c r="CV586" s="47"/>
      <c r="CW586" s="47"/>
      <c r="CX586" s="47"/>
      <c r="CY586" s="47"/>
      <c r="CZ586" s="47"/>
      <c r="DA586" s="47"/>
      <c r="DB586" s="47"/>
      <c r="DC586" s="47"/>
      <c r="DD586" s="47"/>
      <c r="DE586" s="47"/>
      <c r="DF586" s="47"/>
      <c r="DG586" s="47"/>
      <c r="DH586" s="47"/>
      <c r="DI586" s="47"/>
      <c r="DJ586" s="47"/>
      <c r="DK586" s="47"/>
      <c r="DL586" s="47"/>
      <c r="DM586" s="47"/>
      <c r="DN586" s="47"/>
      <c r="DO586" s="47"/>
      <c r="DP586" s="47"/>
      <c r="DQ586" s="47"/>
      <c r="DR586" s="47"/>
      <c r="DS586" s="47"/>
      <c r="DT586" s="47"/>
      <c r="DU586" s="47"/>
      <c r="DV586" s="47"/>
      <c r="DW586" s="47"/>
      <c r="DX586" s="47"/>
      <c r="DY586" s="47"/>
      <c r="DZ586" s="47"/>
      <c r="EA586" s="47"/>
      <c r="EB586" s="47"/>
      <c r="EC586" s="47"/>
      <c r="ED586" s="47"/>
      <c r="EE586" s="47"/>
      <c r="EF586" s="47"/>
      <c r="EG586" s="47"/>
      <c r="EH586" s="47"/>
      <c r="EI586" s="47"/>
      <c r="EJ586" s="47"/>
      <c r="EK586" s="47"/>
      <c r="EL586" s="47"/>
      <c r="EM586" s="47"/>
      <c r="EN586" s="47"/>
      <c r="EO586" s="47"/>
      <c r="EP586" s="47"/>
      <c r="EQ586" s="47"/>
      <c r="ER586" s="47"/>
      <c r="ES586" s="47"/>
      <c r="EX586" s="48"/>
      <c r="EY586" s="48"/>
      <c r="EZ586" s="48"/>
      <c r="FA586" s="48"/>
      <c r="FB586" s="48"/>
      <c r="FC586" s="48"/>
      <c r="FD586" s="48"/>
    </row>
    <row r="587" spans="1:160" s="19" customFormat="1" ht="15" customHeight="1" x14ac:dyDescent="0.25">
      <c r="A587" s="82"/>
      <c r="B587" s="82"/>
      <c r="C587" s="82"/>
      <c r="AF587" s="82"/>
      <c r="AG587" s="82"/>
      <c r="AH587" s="81"/>
      <c r="AI587" s="45"/>
      <c r="AJ587" s="46"/>
      <c r="AK587" s="46"/>
      <c r="AL587" s="46"/>
      <c r="AM587" s="46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5"/>
      <c r="BQ587" s="45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47"/>
      <c r="CD587" s="47"/>
      <c r="CE587" s="47"/>
      <c r="CF587" s="47"/>
      <c r="CG587" s="47"/>
      <c r="CH587" s="47"/>
      <c r="CI587" s="47"/>
      <c r="CJ587" s="47"/>
      <c r="CK587" s="47"/>
      <c r="CL587" s="47"/>
      <c r="CM587" s="47"/>
      <c r="CN587" s="47"/>
      <c r="CO587" s="47"/>
      <c r="CP587" s="47"/>
      <c r="CQ587" s="47"/>
      <c r="CR587" s="47"/>
      <c r="CS587" s="47"/>
      <c r="CT587" s="47"/>
      <c r="CU587" s="47"/>
      <c r="CV587" s="47"/>
      <c r="CW587" s="47"/>
      <c r="CX587" s="47"/>
      <c r="CY587" s="47"/>
      <c r="CZ587" s="47"/>
      <c r="DA587" s="47"/>
      <c r="DB587" s="47"/>
      <c r="DC587" s="47"/>
      <c r="DD587" s="47"/>
      <c r="DE587" s="47"/>
      <c r="DF587" s="47"/>
      <c r="DG587" s="47"/>
      <c r="DH587" s="47"/>
      <c r="DI587" s="47"/>
      <c r="DJ587" s="47"/>
      <c r="DK587" s="47"/>
      <c r="DL587" s="47"/>
      <c r="DM587" s="47"/>
      <c r="DN587" s="47"/>
      <c r="DO587" s="47"/>
      <c r="DP587" s="47"/>
      <c r="DQ587" s="47"/>
      <c r="DR587" s="47"/>
      <c r="DS587" s="47"/>
      <c r="DT587" s="47"/>
      <c r="DU587" s="47"/>
      <c r="DV587" s="47"/>
      <c r="DW587" s="47"/>
      <c r="DX587" s="47"/>
      <c r="DY587" s="47"/>
      <c r="DZ587" s="47"/>
      <c r="EA587" s="47"/>
      <c r="EB587" s="47"/>
      <c r="EC587" s="47"/>
      <c r="ED587" s="47"/>
      <c r="EE587" s="47"/>
      <c r="EF587" s="47"/>
      <c r="EG587" s="47"/>
      <c r="EH587" s="47"/>
      <c r="EI587" s="47"/>
      <c r="EJ587" s="47"/>
      <c r="EK587" s="47"/>
      <c r="EL587" s="47"/>
      <c r="EM587" s="47"/>
      <c r="EN587" s="47"/>
      <c r="EO587" s="47"/>
      <c r="EP587" s="47"/>
      <c r="EQ587" s="47"/>
      <c r="ER587" s="47"/>
      <c r="ES587" s="47"/>
      <c r="EX587" s="48"/>
      <c r="EY587" s="48"/>
      <c r="EZ587" s="48"/>
      <c r="FA587" s="48"/>
      <c r="FB587" s="48"/>
      <c r="FC587" s="48"/>
      <c r="FD587" s="48"/>
    </row>
    <row r="588" spans="1:160" s="19" customFormat="1" ht="15" customHeight="1" x14ac:dyDescent="0.25">
      <c r="A588" s="82"/>
      <c r="B588" s="82"/>
      <c r="C588" s="82"/>
      <c r="AF588" s="82"/>
      <c r="AG588" s="82"/>
      <c r="AH588" s="81"/>
      <c r="AI588" s="45"/>
      <c r="AJ588" s="46"/>
      <c r="AK588" s="46"/>
      <c r="AL588" s="46"/>
      <c r="AM588" s="46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5"/>
      <c r="BQ588" s="45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47"/>
      <c r="CD588" s="47"/>
      <c r="CE588" s="47"/>
      <c r="CF588" s="47"/>
      <c r="CG588" s="47"/>
      <c r="CH588" s="47"/>
      <c r="CI588" s="47"/>
      <c r="CJ588" s="47"/>
      <c r="CK588" s="47"/>
      <c r="CL588" s="47"/>
      <c r="CM588" s="47"/>
      <c r="CN588" s="47"/>
      <c r="CO588" s="47"/>
      <c r="CP588" s="47"/>
      <c r="CQ588" s="47"/>
      <c r="CR588" s="47"/>
      <c r="CS588" s="47"/>
      <c r="CT588" s="47"/>
      <c r="CU588" s="47"/>
      <c r="CV588" s="47"/>
      <c r="CW588" s="47"/>
      <c r="CX588" s="47"/>
      <c r="CY588" s="47"/>
      <c r="CZ588" s="47"/>
      <c r="DA588" s="47"/>
      <c r="DB588" s="47"/>
      <c r="DC588" s="47"/>
      <c r="DD588" s="47"/>
      <c r="DE588" s="47"/>
      <c r="DF588" s="47"/>
      <c r="DG588" s="47"/>
      <c r="DH588" s="47"/>
      <c r="DI588" s="47"/>
      <c r="DJ588" s="47"/>
      <c r="DK588" s="47"/>
      <c r="DL588" s="47"/>
      <c r="DM588" s="47"/>
      <c r="DN588" s="47"/>
      <c r="DO588" s="47"/>
      <c r="DP588" s="47"/>
      <c r="DQ588" s="47"/>
      <c r="DR588" s="47"/>
      <c r="DS588" s="47"/>
      <c r="DT588" s="47"/>
      <c r="DU588" s="47"/>
      <c r="DV588" s="47"/>
      <c r="DW588" s="47"/>
      <c r="DX588" s="47"/>
      <c r="DY588" s="47"/>
      <c r="DZ588" s="47"/>
      <c r="EA588" s="47"/>
      <c r="EB588" s="47"/>
      <c r="EC588" s="47"/>
      <c r="ED588" s="47"/>
      <c r="EE588" s="47"/>
      <c r="EF588" s="47"/>
      <c r="EG588" s="47"/>
      <c r="EH588" s="47"/>
      <c r="EI588" s="47"/>
      <c r="EJ588" s="47"/>
      <c r="EK588" s="47"/>
      <c r="EL588" s="47"/>
      <c r="EM588" s="47"/>
      <c r="EN588" s="47"/>
      <c r="EO588" s="47"/>
      <c r="EP588" s="47"/>
      <c r="EQ588" s="47"/>
      <c r="ER588" s="47"/>
      <c r="ES588" s="47"/>
      <c r="EX588" s="48"/>
      <c r="EY588" s="48"/>
      <c r="EZ588" s="48"/>
      <c r="FA588" s="48"/>
      <c r="FB588" s="48"/>
      <c r="FC588" s="48"/>
      <c r="FD588" s="48"/>
    </row>
    <row r="589" spans="1:160" s="19" customFormat="1" ht="15" customHeight="1" x14ac:dyDescent="0.25">
      <c r="A589" s="82"/>
      <c r="B589" s="82"/>
      <c r="C589" s="82"/>
      <c r="AF589" s="82"/>
      <c r="AG589" s="82"/>
      <c r="AH589" s="81"/>
      <c r="AI589" s="45"/>
      <c r="AJ589" s="46"/>
      <c r="AK589" s="46"/>
      <c r="AL589" s="46"/>
      <c r="AM589" s="46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5"/>
      <c r="BQ589" s="45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47"/>
      <c r="CD589" s="47"/>
      <c r="CE589" s="47"/>
      <c r="CF589" s="47"/>
      <c r="CG589" s="47"/>
      <c r="CH589" s="47"/>
      <c r="CI589" s="47"/>
      <c r="CJ589" s="47"/>
      <c r="CK589" s="47"/>
      <c r="CL589" s="47"/>
      <c r="CM589" s="47"/>
      <c r="CN589" s="47"/>
      <c r="CO589" s="47"/>
      <c r="CP589" s="47"/>
      <c r="CQ589" s="47"/>
      <c r="CR589" s="47"/>
      <c r="CS589" s="47"/>
      <c r="CT589" s="47"/>
      <c r="CU589" s="47"/>
      <c r="CV589" s="47"/>
      <c r="CW589" s="47"/>
      <c r="CX589" s="47"/>
      <c r="CY589" s="47"/>
      <c r="CZ589" s="47"/>
      <c r="DA589" s="47"/>
      <c r="DB589" s="47"/>
      <c r="DC589" s="47"/>
      <c r="DD589" s="47"/>
      <c r="DE589" s="47"/>
      <c r="DF589" s="47"/>
      <c r="DG589" s="47"/>
      <c r="DH589" s="47"/>
      <c r="DI589" s="47"/>
      <c r="DJ589" s="47"/>
      <c r="DK589" s="47"/>
      <c r="DL589" s="47"/>
      <c r="DM589" s="47"/>
      <c r="DN589" s="47"/>
      <c r="DO589" s="47"/>
      <c r="DP589" s="47"/>
      <c r="DQ589" s="47"/>
      <c r="DR589" s="47"/>
      <c r="DS589" s="47"/>
      <c r="DT589" s="47"/>
      <c r="DU589" s="47"/>
      <c r="DV589" s="47"/>
      <c r="DW589" s="47"/>
      <c r="DX589" s="47"/>
      <c r="DY589" s="47"/>
      <c r="DZ589" s="47"/>
      <c r="EA589" s="47"/>
      <c r="EB589" s="47"/>
      <c r="EC589" s="47"/>
      <c r="ED589" s="47"/>
      <c r="EE589" s="47"/>
      <c r="EF589" s="47"/>
      <c r="EG589" s="47"/>
      <c r="EH589" s="47"/>
      <c r="EI589" s="47"/>
      <c r="EJ589" s="47"/>
      <c r="EK589" s="47"/>
      <c r="EL589" s="47"/>
      <c r="EM589" s="47"/>
      <c r="EN589" s="47"/>
      <c r="EO589" s="47"/>
      <c r="EP589" s="47"/>
      <c r="EQ589" s="47"/>
      <c r="ER589" s="47"/>
      <c r="ES589" s="47"/>
      <c r="EX589" s="48"/>
      <c r="EY589" s="48"/>
      <c r="EZ589" s="48"/>
      <c r="FA589" s="48"/>
      <c r="FB589" s="48"/>
      <c r="FC589" s="48"/>
      <c r="FD589" s="48"/>
    </row>
    <row r="590" spans="1:160" s="19" customFormat="1" ht="15" customHeight="1" x14ac:dyDescent="0.25">
      <c r="A590" s="82"/>
      <c r="B590" s="82"/>
      <c r="C590" s="82"/>
      <c r="AF590" s="82"/>
      <c r="AG590" s="82"/>
      <c r="AH590" s="81"/>
      <c r="AI590" s="45"/>
      <c r="AJ590" s="46"/>
      <c r="AK590" s="46"/>
      <c r="AL590" s="46"/>
      <c r="AM590" s="46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5"/>
      <c r="BQ590" s="45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47"/>
      <c r="CD590" s="47"/>
      <c r="CE590" s="47"/>
      <c r="CF590" s="47"/>
      <c r="CG590" s="47"/>
      <c r="CH590" s="47"/>
      <c r="CI590" s="47"/>
      <c r="CJ590" s="47"/>
      <c r="CK590" s="47"/>
      <c r="CL590" s="47"/>
      <c r="CM590" s="47"/>
      <c r="CN590" s="47"/>
      <c r="CO590" s="47"/>
      <c r="CP590" s="47"/>
      <c r="CQ590" s="47"/>
      <c r="CR590" s="47"/>
      <c r="CS590" s="47"/>
      <c r="CT590" s="47"/>
      <c r="CU590" s="47"/>
      <c r="CV590" s="47"/>
      <c r="CW590" s="47"/>
      <c r="CX590" s="47"/>
      <c r="CY590" s="47"/>
      <c r="CZ590" s="47"/>
      <c r="DA590" s="47"/>
      <c r="DB590" s="47"/>
      <c r="DC590" s="47"/>
      <c r="DD590" s="47"/>
      <c r="DE590" s="47"/>
      <c r="DF590" s="47"/>
      <c r="DG590" s="47"/>
      <c r="DH590" s="47"/>
      <c r="DI590" s="47"/>
      <c r="DJ590" s="47"/>
      <c r="DK590" s="47"/>
      <c r="DL590" s="47"/>
      <c r="DM590" s="47"/>
      <c r="DN590" s="47"/>
      <c r="DO590" s="47"/>
      <c r="DP590" s="47"/>
      <c r="DQ590" s="47"/>
      <c r="DR590" s="47"/>
      <c r="DS590" s="47"/>
      <c r="DT590" s="47"/>
      <c r="DU590" s="47"/>
      <c r="DV590" s="47"/>
      <c r="DW590" s="47"/>
      <c r="DX590" s="47"/>
      <c r="DY590" s="47"/>
      <c r="DZ590" s="47"/>
      <c r="EA590" s="47"/>
      <c r="EB590" s="47"/>
      <c r="EC590" s="47"/>
      <c r="ED590" s="47"/>
      <c r="EE590" s="47"/>
      <c r="EF590" s="47"/>
      <c r="EG590" s="47"/>
      <c r="EH590" s="47"/>
      <c r="EI590" s="47"/>
      <c r="EJ590" s="47"/>
      <c r="EK590" s="47"/>
      <c r="EL590" s="47"/>
      <c r="EM590" s="47"/>
      <c r="EN590" s="47"/>
      <c r="EO590" s="47"/>
      <c r="EP590" s="47"/>
      <c r="EQ590" s="47"/>
      <c r="ER590" s="47"/>
      <c r="ES590" s="47"/>
      <c r="EX590" s="48"/>
      <c r="EY590" s="48"/>
      <c r="EZ590" s="48"/>
      <c r="FA590" s="48"/>
      <c r="FB590" s="48"/>
      <c r="FC590" s="48"/>
      <c r="FD590" s="48"/>
    </row>
    <row r="591" spans="1:160" s="19" customFormat="1" ht="15" customHeight="1" x14ac:dyDescent="0.25">
      <c r="A591" s="82"/>
      <c r="B591" s="82"/>
      <c r="C591" s="82"/>
      <c r="AF591" s="82"/>
      <c r="AG591" s="82"/>
      <c r="AH591" s="81"/>
      <c r="AI591" s="45"/>
      <c r="AJ591" s="46"/>
      <c r="AK591" s="46"/>
      <c r="AL591" s="46"/>
      <c r="AM591" s="46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5"/>
      <c r="BQ591" s="45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47"/>
      <c r="CD591" s="47"/>
      <c r="CE591" s="47"/>
      <c r="CF591" s="47"/>
      <c r="CG591" s="47"/>
      <c r="CH591" s="47"/>
      <c r="CI591" s="47"/>
      <c r="CJ591" s="47"/>
      <c r="CK591" s="47"/>
      <c r="CL591" s="47"/>
      <c r="CM591" s="47"/>
      <c r="CN591" s="47"/>
      <c r="CO591" s="47"/>
      <c r="CP591" s="47"/>
      <c r="CQ591" s="47"/>
      <c r="CR591" s="47"/>
      <c r="CS591" s="47"/>
      <c r="CT591" s="47"/>
      <c r="CU591" s="47"/>
      <c r="CV591" s="47"/>
      <c r="CW591" s="47"/>
      <c r="CX591" s="47"/>
      <c r="CY591" s="47"/>
      <c r="CZ591" s="47"/>
      <c r="DA591" s="47"/>
      <c r="DB591" s="47"/>
      <c r="DC591" s="47"/>
      <c r="DD591" s="47"/>
      <c r="DE591" s="47"/>
      <c r="DF591" s="47"/>
      <c r="DG591" s="47"/>
      <c r="DH591" s="47"/>
      <c r="DI591" s="47"/>
      <c r="DJ591" s="47"/>
      <c r="DK591" s="47"/>
      <c r="DL591" s="47"/>
      <c r="DM591" s="47"/>
      <c r="DN591" s="47"/>
      <c r="DO591" s="47"/>
      <c r="DP591" s="47"/>
      <c r="DQ591" s="47"/>
      <c r="DR591" s="47"/>
      <c r="DS591" s="47"/>
      <c r="DT591" s="47"/>
      <c r="DU591" s="47"/>
      <c r="DV591" s="47"/>
      <c r="DW591" s="47"/>
      <c r="DX591" s="47"/>
      <c r="DY591" s="47"/>
      <c r="DZ591" s="47"/>
      <c r="EA591" s="47"/>
      <c r="EB591" s="47"/>
      <c r="EC591" s="47"/>
      <c r="ED591" s="47"/>
      <c r="EE591" s="47"/>
      <c r="EF591" s="47"/>
      <c r="EG591" s="47"/>
      <c r="EH591" s="47"/>
      <c r="EI591" s="47"/>
      <c r="EJ591" s="47"/>
      <c r="EK591" s="47"/>
      <c r="EL591" s="47"/>
      <c r="EM591" s="47"/>
      <c r="EN591" s="47"/>
      <c r="EO591" s="47"/>
      <c r="EP591" s="47"/>
      <c r="EQ591" s="47"/>
      <c r="ER591" s="47"/>
      <c r="ES591" s="47"/>
      <c r="EX591" s="48"/>
      <c r="EY591" s="48"/>
      <c r="EZ591" s="48"/>
      <c r="FA591" s="48"/>
      <c r="FB591" s="48"/>
      <c r="FC591" s="48"/>
      <c r="FD591" s="48"/>
    </row>
    <row r="592" spans="1:160" s="19" customFormat="1" ht="15" customHeight="1" x14ac:dyDescent="0.25">
      <c r="A592" s="82"/>
      <c r="B592" s="82"/>
      <c r="C592" s="82"/>
      <c r="AF592" s="82"/>
      <c r="AG592" s="82"/>
      <c r="AH592" s="81"/>
      <c r="AI592" s="45"/>
      <c r="AJ592" s="46"/>
      <c r="AK592" s="46"/>
      <c r="AL592" s="46"/>
      <c r="AM592" s="46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5"/>
      <c r="BQ592" s="45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47"/>
      <c r="CD592" s="47"/>
      <c r="CE592" s="47"/>
      <c r="CF592" s="47"/>
      <c r="CG592" s="47"/>
      <c r="CH592" s="47"/>
      <c r="CI592" s="47"/>
      <c r="CJ592" s="47"/>
      <c r="CK592" s="47"/>
      <c r="CL592" s="47"/>
      <c r="CM592" s="47"/>
      <c r="CN592" s="47"/>
      <c r="CO592" s="47"/>
      <c r="CP592" s="47"/>
      <c r="CQ592" s="47"/>
      <c r="CR592" s="47"/>
      <c r="CS592" s="47"/>
      <c r="CT592" s="47"/>
      <c r="CU592" s="47"/>
      <c r="CV592" s="47"/>
      <c r="CW592" s="47"/>
      <c r="CX592" s="47"/>
      <c r="CY592" s="47"/>
      <c r="CZ592" s="47"/>
      <c r="DA592" s="47"/>
      <c r="DB592" s="47"/>
      <c r="DC592" s="47"/>
      <c r="DD592" s="47"/>
      <c r="DE592" s="47"/>
      <c r="DF592" s="47"/>
      <c r="DG592" s="47"/>
      <c r="DH592" s="47"/>
      <c r="DI592" s="47"/>
      <c r="DJ592" s="47"/>
      <c r="DK592" s="47"/>
      <c r="DL592" s="47"/>
      <c r="DM592" s="47"/>
      <c r="DN592" s="47"/>
      <c r="DO592" s="47"/>
      <c r="DP592" s="47"/>
      <c r="DQ592" s="47"/>
      <c r="DR592" s="47"/>
      <c r="DS592" s="47"/>
      <c r="DT592" s="47"/>
      <c r="DU592" s="47"/>
      <c r="DV592" s="47"/>
      <c r="DW592" s="47"/>
      <c r="DX592" s="47"/>
      <c r="DY592" s="47"/>
      <c r="DZ592" s="47"/>
      <c r="EA592" s="47"/>
      <c r="EB592" s="47"/>
      <c r="EC592" s="47"/>
      <c r="ED592" s="47"/>
      <c r="EE592" s="47"/>
      <c r="EF592" s="47"/>
      <c r="EG592" s="47"/>
      <c r="EH592" s="47"/>
      <c r="EI592" s="47"/>
      <c r="EJ592" s="47"/>
      <c r="EK592" s="47"/>
      <c r="EL592" s="47"/>
      <c r="EM592" s="47"/>
      <c r="EN592" s="47"/>
      <c r="EO592" s="47"/>
      <c r="EP592" s="47"/>
      <c r="EQ592" s="47"/>
      <c r="ER592" s="47"/>
      <c r="ES592" s="47"/>
      <c r="EX592" s="48"/>
      <c r="EY592" s="48"/>
      <c r="EZ592" s="48"/>
      <c r="FA592" s="48"/>
      <c r="FB592" s="48"/>
      <c r="FC592" s="48"/>
      <c r="FD592" s="48"/>
    </row>
    <row r="593" spans="1:160" s="19" customFormat="1" ht="15" customHeight="1" x14ac:dyDescent="0.25">
      <c r="A593" s="82"/>
      <c r="B593" s="82"/>
      <c r="C593" s="82"/>
      <c r="AF593" s="82"/>
      <c r="AG593" s="82"/>
      <c r="AH593" s="81"/>
      <c r="AI593" s="45"/>
      <c r="AJ593" s="46"/>
      <c r="AK593" s="46"/>
      <c r="AL593" s="46"/>
      <c r="AM593" s="46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5"/>
      <c r="BQ593" s="45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47"/>
      <c r="CD593" s="47"/>
      <c r="CE593" s="47"/>
      <c r="CF593" s="47"/>
      <c r="CG593" s="47"/>
      <c r="CH593" s="47"/>
      <c r="CI593" s="47"/>
      <c r="CJ593" s="47"/>
      <c r="CK593" s="47"/>
      <c r="CL593" s="47"/>
      <c r="CM593" s="47"/>
      <c r="CN593" s="47"/>
      <c r="CO593" s="47"/>
      <c r="CP593" s="47"/>
      <c r="CQ593" s="47"/>
      <c r="CR593" s="47"/>
      <c r="CS593" s="47"/>
      <c r="CT593" s="47"/>
      <c r="CU593" s="47"/>
      <c r="CV593" s="47"/>
      <c r="CW593" s="47"/>
      <c r="CX593" s="47"/>
      <c r="CY593" s="47"/>
      <c r="CZ593" s="47"/>
      <c r="DA593" s="47"/>
      <c r="DB593" s="47"/>
      <c r="DC593" s="47"/>
      <c r="DD593" s="47"/>
      <c r="DE593" s="47"/>
      <c r="DF593" s="47"/>
      <c r="DG593" s="47"/>
      <c r="DH593" s="47"/>
      <c r="DI593" s="47"/>
      <c r="DJ593" s="47"/>
      <c r="DK593" s="47"/>
      <c r="DL593" s="47"/>
      <c r="DM593" s="47"/>
      <c r="DN593" s="47"/>
      <c r="DO593" s="47"/>
      <c r="DP593" s="47"/>
      <c r="DQ593" s="47"/>
      <c r="DR593" s="47"/>
      <c r="DS593" s="47"/>
      <c r="DT593" s="47"/>
      <c r="DU593" s="47"/>
      <c r="DV593" s="47"/>
      <c r="DW593" s="47"/>
      <c r="DX593" s="47"/>
      <c r="DY593" s="47"/>
      <c r="DZ593" s="47"/>
      <c r="EA593" s="47"/>
      <c r="EB593" s="47"/>
      <c r="EC593" s="47"/>
      <c r="ED593" s="47"/>
      <c r="EE593" s="47"/>
      <c r="EF593" s="47"/>
      <c r="EG593" s="47"/>
      <c r="EH593" s="47"/>
      <c r="EI593" s="47"/>
      <c r="EJ593" s="47"/>
      <c r="EK593" s="47"/>
      <c r="EL593" s="47"/>
      <c r="EM593" s="47"/>
      <c r="EN593" s="47"/>
      <c r="EO593" s="47"/>
      <c r="EP593" s="47"/>
      <c r="EQ593" s="47"/>
      <c r="ER593" s="47"/>
      <c r="ES593" s="47"/>
      <c r="EX593" s="48"/>
      <c r="EY593" s="48"/>
      <c r="EZ593" s="48"/>
      <c r="FA593" s="48"/>
      <c r="FB593" s="48"/>
      <c r="FC593" s="48"/>
      <c r="FD593" s="48"/>
    </row>
    <row r="594" spans="1:160" s="19" customFormat="1" ht="15" customHeight="1" x14ac:dyDescent="0.25">
      <c r="A594" s="82"/>
      <c r="B594" s="82"/>
      <c r="C594" s="82"/>
      <c r="AF594" s="82"/>
      <c r="AG594" s="82"/>
      <c r="AH594" s="81"/>
      <c r="AI594" s="45"/>
      <c r="AJ594" s="46"/>
      <c r="AK594" s="46"/>
      <c r="AL594" s="46"/>
      <c r="AM594" s="46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5"/>
      <c r="BQ594" s="45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47"/>
      <c r="CD594" s="47"/>
      <c r="CE594" s="47"/>
      <c r="CF594" s="47"/>
      <c r="CG594" s="47"/>
      <c r="CH594" s="47"/>
      <c r="CI594" s="47"/>
      <c r="CJ594" s="47"/>
      <c r="CK594" s="47"/>
      <c r="CL594" s="47"/>
      <c r="CM594" s="47"/>
      <c r="CN594" s="47"/>
      <c r="CO594" s="47"/>
      <c r="CP594" s="47"/>
      <c r="CQ594" s="47"/>
      <c r="CR594" s="47"/>
      <c r="CS594" s="47"/>
      <c r="CT594" s="47"/>
      <c r="CU594" s="47"/>
      <c r="CV594" s="47"/>
      <c r="CW594" s="47"/>
      <c r="CX594" s="47"/>
      <c r="CY594" s="47"/>
      <c r="CZ594" s="47"/>
      <c r="DA594" s="47"/>
      <c r="DB594" s="47"/>
      <c r="DC594" s="47"/>
      <c r="DD594" s="47"/>
      <c r="DE594" s="47"/>
      <c r="DF594" s="47"/>
      <c r="DG594" s="47"/>
      <c r="DH594" s="47"/>
      <c r="DI594" s="47"/>
      <c r="DJ594" s="47"/>
      <c r="DK594" s="47"/>
      <c r="DL594" s="47"/>
      <c r="DM594" s="47"/>
      <c r="DN594" s="47"/>
      <c r="DO594" s="47"/>
      <c r="DP594" s="47"/>
      <c r="DQ594" s="47"/>
      <c r="DR594" s="47"/>
      <c r="DS594" s="47"/>
      <c r="DT594" s="47"/>
      <c r="DU594" s="47"/>
      <c r="DV594" s="47"/>
      <c r="DW594" s="47"/>
      <c r="DX594" s="47"/>
      <c r="DY594" s="47"/>
      <c r="DZ594" s="47"/>
      <c r="EA594" s="47"/>
      <c r="EB594" s="47"/>
      <c r="EC594" s="47"/>
      <c r="ED594" s="47"/>
      <c r="EE594" s="47"/>
      <c r="EF594" s="47"/>
      <c r="EG594" s="47"/>
      <c r="EH594" s="47"/>
      <c r="EI594" s="47"/>
      <c r="EJ594" s="47"/>
      <c r="EK594" s="47"/>
      <c r="EL594" s="47"/>
      <c r="EM594" s="47"/>
      <c r="EN594" s="47"/>
      <c r="EO594" s="47"/>
      <c r="EP594" s="47"/>
      <c r="EQ594" s="47"/>
      <c r="ER594" s="47"/>
      <c r="ES594" s="47"/>
      <c r="EX594" s="48"/>
      <c r="EY594" s="48"/>
      <c r="EZ594" s="48"/>
      <c r="FA594" s="48"/>
      <c r="FB594" s="48"/>
      <c r="FC594" s="48"/>
      <c r="FD594" s="48"/>
    </row>
    <row r="595" spans="1:160" s="19" customFormat="1" ht="15" customHeight="1" x14ac:dyDescent="0.25">
      <c r="A595" s="82"/>
      <c r="B595" s="82"/>
      <c r="C595" s="82"/>
      <c r="AF595" s="82"/>
      <c r="AG595" s="82"/>
      <c r="AH595" s="81"/>
      <c r="AI595" s="45"/>
      <c r="AJ595" s="46"/>
      <c r="AK595" s="46"/>
      <c r="AL595" s="46"/>
      <c r="AM595" s="46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5"/>
      <c r="BQ595" s="45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47"/>
      <c r="CD595" s="47"/>
      <c r="CE595" s="47"/>
      <c r="CF595" s="47"/>
      <c r="CG595" s="47"/>
      <c r="CH595" s="47"/>
      <c r="CI595" s="47"/>
      <c r="CJ595" s="47"/>
      <c r="CK595" s="47"/>
      <c r="CL595" s="47"/>
      <c r="CM595" s="47"/>
      <c r="CN595" s="47"/>
      <c r="CO595" s="47"/>
      <c r="CP595" s="47"/>
      <c r="CQ595" s="47"/>
      <c r="CR595" s="47"/>
      <c r="CS595" s="47"/>
      <c r="CT595" s="47"/>
      <c r="CU595" s="47"/>
      <c r="CV595" s="47"/>
      <c r="CW595" s="47"/>
      <c r="CX595" s="47"/>
      <c r="CY595" s="47"/>
      <c r="CZ595" s="47"/>
      <c r="DA595" s="47"/>
      <c r="DB595" s="47"/>
      <c r="DC595" s="47"/>
      <c r="DD595" s="47"/>
      <c r="DE595" s="47"/>
      <c r="DF595" s="47"/>
      <c r="DG595" s="47"/>
      <c r="DH595" s="47"/>
      <c r="DI595" s="47"/>
      <c r="DJ595" s="47"/>
      <c r="DK595" s="47"/>
      <c r="DL595" s="47"/>
      <c r="DM595" s="47"/>
      <c r="DN595" s="47"/>
      <c r="DO595" s="47"/>
      <c r="DP595" s="47"/>
      <c r="DQ595" s="47"/>
      <c r="DR595" s="47"/>
      <c r="DS595" s="47"/>
      <c r="DT595" s="47"/>
      <c r="DU595" s="47"/>
      <c r="DV595" s="47"/>
      <c r="DW595" s="47"/>
      <c r="DX595" s="47"/>
      <c r="DY595" s="47"/>
      <c r="DZ595" s="47"/>
      <c r="EA595" s="47"/>
      <c r="EB595" s="47"/>
      <c r="EC595" s="47"/>
      <c r="ED595" s="47"/>
      <c r="EE595" s="47"/>
      <c r="EF595" s="47"/>
      <c r="EG595" s="47"/>
      <c r="EH595" s="47"/>
      <c r="EI595" s="47"/>
      <c r="EJ595" s="47"/>
      <c r="EK595" s="47"/>
      <c r="EL595" s="47"/>
      <c r="EM595" s="47"/>
      <c r="EN595" s="47"/>
      <c r="EO595" s="47"/>
      <c r="EP595" s="47"/>
      <c r="EQ595" s="47"/>
      <c r="ER595" s="47"/>
      <c r="ES595" s="47"/>
      <c r="EX595" s="48"/>
      <c r="EY595" s="48"/>
      <c r="EZ595" s="48"/>
      <c r="FA595" s="48"/>
      <c r="FB595" s="48"/>
      <c r="FC595" s="48"/>
      <c r="FD595" s="48"/>
    </row>
    <row r="596" spans="1:160" s="19" customFormat="1" ht="15" customHeight="1" x14ac:dyDescent="0.25">
      <c r="A596" s="82"/>
      <c r="B596" s="82"/>
      <c r="C596" s="82"/>
      <c r="AF596" s="82"/>
      <c r="AG596" s="82"/>
      <c r="AH596" s="81"/>
      <c r="AI596" s="45"/>
      <c r="AJ596" s="46"/>
      <c r="AK596" s="46"/>
      <c r="AL596" s="46"/>
      <c r="AM596" s="46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5"/>
      <c r="BQ596" s="45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47"/>
      <c r="CD596" s="47"/>
      <c r="CE596" s="47"/>
      <c r="CF596" s="47"/>
      <c r="CG596" s="47"/>
      <c r="CH596" s="47"/>
      <c r="CI596" s="47"/>
      <c r="CJ596" s="47"/>
      <c r="CK596" s="47"/>
      <c r="CL596" s="47"/>
      <c r="CM596" s="47"/>
      <c r="CN596" s="47"/>
      <c r="CO596" s="47"/>
      <c r="CP596" s="47"/>
      <c r="CQ596" s="47"/>
      <c r="CR596" s="47"/>
      <c r="CS596" s="47"/>
      <c r="CT596" s="47"/>
      <c r="CU596" s="47"/>
      <c r="CV596" s="47"/>
      <c r="CW596" s="47"/>
      <c r="CX596" s="47"/>
      <c r="CY596" s="47"/>
      <c r="CZ596" s="47"/>
      <c r="DA596" s="47"/>
      <c r="DB596" s="47"/>
      <c r="DC596" s="47"/>
      <c r="DD596" s="47"/>
      <c r="DE596" s="47"/>
      <c r="DF596" s="47"/>
      <c r="DG596" s="47"/>
      <c r="DH596" s="47"/>
      <c r="DI596" s="47"/>
      <c r="DJ596" s="47"/>
      <c r="DK596" s="47"/>
      <c r="DL596" s="47"/>
      <c r="DM596" s="47"/>
      <c r="DN596" s="47"/>
      <c r="DO596" s="47"/>
      <c r="DP596" s="47"/>
      <c r="DQ596" s="47"/>
      <c r="DR596" s="47"/>
      <c r="DS596" s="47"/>
      <c r="DT596" s="47"/>
      <c r="DU596" s="47"/>
      <c r="DV596" s="47"/>
      <c r="DW596" s="47"/>
      <c r="DX596" s="47"/>
      <c r="DY596" s="47"/>
      <c r="DZ596" s="47"/>
      <c r="EA596" s="47"/>
      <c r="EB596" s="47"/>
      <c r="EC596" s="47"/>
      <c r="ED596" s="47"/>
      <c r="EE596" s="47"/>
      <c r="EF596" s="47"/>
      <c r="EG596" s="47"/>
      <c r="EH596" s="47"/>
      <c r="EI596" s="47"/>
      <c r="EJ596" s="47"/>
      <c r="EK596" s="47"/>
      <c r="EL596" s="47"/>
      <c r="EM596" s="47"/>
      <c r="EN596" s="47"/>
      <c r="EO596" s="47"/>
      <c r="EP596" s="47"/>
      <c r="EQ596" s="47"/>
      <c r="ER596" s="47"/>
      <c r="ES596" s="47"/>
      <c r="EX596" s="48"/>
      <c r="EY596" s="48"/>
      <c r="EZ596" s="48"/>
      <c r="FA596" s="48"/>
      <c r="FB596" s="48"/>
      <c r="FC596" s="48"/>
      <c r="FD596" s="48"/>
    </row>
    <row r="597" spans="1:160" s="19" customFormat="1" ht="15" customHeight="1" x14ac:dyDescent="0.25">
      <c r="A597" s="82"/>
      <c r="B597" s="82"/>
      <c r="C597" s="82"/>
      <c r="AF597" s="82"/>
      <c r="AG597" s="82"/>
      <c r="AH597" s="81"/>
      <c r="AI597" s="45"/>
      <c r="AJ597" s="46"/>
      <c r="AK597" s="46"/>
      <c r="AL597" s="46"/>
      <c r="AM597" s="46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5"/>
      <c r="BQ597" s="45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47"/>
      <c r="CD597" s="47"/>
      <c r="CE597" s="47"/>
      <c r="CF597" s="47"/>
      <c r="CG597" s="47"/>
      <c r="CH597" s="47"/>
      <c r="CI597" s="47"/>
      <c r="CJ597" s="47"/>
      <c r="CK597" s="47"/>
      <c r="CL597" s="47"/>
      <c r="CM597" s="47"/>
      <c r="CN597" s="47"/>
      <c r="CO597" s="47"/>
      <c r="CP597" s="47"/>
      <c r="CQ597" s="47"/>
      <c r="CR597" s="47"/>
      <c r="CS597" s="47"/>
      <c r="CT597" s="47"/>
      <c r="CU597" s="47"/>
      <c r="CV597" s="47"/>
      <c r="CW597" s="47"/>
      <c r="CX597" s="47"/>
      <c r="CY597" s="47"/>
      <c r="CZ597" s="47"/>
      <c r="DA597" s="47"/>
      <c r="DB597" s="47"/>
      <c r="DC597" s="47"/>
      <c r="DD597" s="47"/>
      <c r="DE597" s="47"/>
      <c r="DF597" s="47"/>
      <c r="DG597" s="47"/>
      <c r="DH597" s="47"/>
      <c r="DI597" s="47"/>
      <c r="DJ597" s="47"/>
      <c r="DK597" s="47"/>
      <c r="DL597" s="47"/>
      <c r="DM597" s="47"/>
      <c r="DN597" s="47"/>
      <c r="DO597" s="47"/>
      <c r="DP597" s="47"/>
      <c r="DQ597" s="47"/>
      <c r="DR597" s="47"/>
      <c r="DS597" s="47"/>
      <c r="DT597" s="47"/>
      <c r="DU597" s="47"/>
      <c r="DV597" s="47"/>
      <c r="DW597" s="47"/>
      <c r="DX597" s="47"/>
      <c r="DY597" s="47"/>
      <c r="DZ597" s="47"/>
      <c r="EA597" s="47"/>
      <c r="EB597" s="47"/>
      <c r="EC597" s="47"/>
      <c r="ED597" s="47"/>
      <c r="EE597" s="47"/>
      <c r="EF597" s="47"/>
      <c r="EG597" s="47"/>
      <c r="EH597" s="47"/>
      <c r="EI597" s="47"/>
      <c r="EJ597" s="47"/>
      <c r="EK597" s="47"/>
      <c r="EL597" s="47"/>
      <c r="EM597" s="47"/>
      <c r="EN597" s="47"/>
      <c r="EO597" s="47"/>
      <c r="EP597" s="47"/>
      <c r="EQ597" s="47"/>
      <c r="ER597" s="47"/>
      <c r="ES597" s="47"/>
      <c r="EX597" s="48"/>
      <c r="EY597" s="48"/>
      <c r="EZ597" s="48"/>
      <c r="FA597" s="48"/>
      <c r="FB597" s="48"/>
      <c r="FC597" s="48"/>
      <c r="FD597" s="48"/>
    </row>
    <row r="598" spans="1:160" s="19" customFormat="1" ht="15" customHeight="1" x14ac:dyDescent="0.25">
      <c r="A598" s="82"/>
      <c r="B598" s="82"/>
      <c r="C598" s="82"/>
      <c r="AF598" s="82"/>
      <c r="AG598" s="82"/>
      <c r="AH598" s="81"/>
      <c r="AI598" s="45"/>
      <c r="AJ598" s="46"/>
      <c r="AK598" s="46"/>
      <c r="AL598" s="46"/>
      <c r="AM598" s="46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5"/>
      <c r="BQ598" s="45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47"/>
      <c r="CD598" s="47"/>
      <c r="CE598" s="47"/>
      <c r="CF598" s="47"/>
      <c r="CG598" s="47"/>
      <c r="CH598" s="47"/>
      <c r="CI598" s="47"/>
      <c r="CJ598" s="47"/>
      <c r="CK598" s="47"/>
      <c r="CL598" s="47"/>
      <c r="CM598" s="47"/>
      <c r="CN598" s="47"/>
      <c r="CO598" s="47"/>
      <c r="CP598" s="47"/>
      <c r="CQ598" s="47"/>
      <c r="CR598" s="47"/>
      <c r="CS598" s="47"/>
      <c r="CT598" s="47"/>
      <c r="CU598" s="47"/>
      <c r="CV598" s="47"/>
      <c r="CW598" s="47"/>
      <c r="CX598" s="47"/>
      <c r="CY598" s="47"/>
      <c r="CZ598" s="47"/>
      <c r="DA598" s="47"/>
      <c r="DB598" s="47"/>
      <c r="DC598" s="47"/>
      <c r="DD598" s="47"/>
      <c r="DE598" s="47"/>
      <c r="DF598" s="47"/>
      <c r="DG598" s="47"/>
      <c r="DH598" s="47"/>
      <c r="DI598" s="47"/>
      <c r="DJ598" s="47"/>
      <c r="DK598" s="47"/>
      <c r="DL598" s="47"/>
      <c r="DM598" s="47"/>
      <c r="DN598" s="47"/>
      <c r="DO598" s="47"/>
      <c r="DP598" s="47"/>
      <c r="DQ598" s="47"/>
      <c r="DR598" s="47"/>
      <c r="DS598" s="47"/>
      <c r="DT598" s="47"/>
      <c r="DU598" s="47"/>
      <c r="DV598" s="47"/>
      <c r="DW598" s="47"/>
      <c r="DX598" s="47"/>
      <c r="DY598" s="47"/>
      <c r="DZ598" s="47"/>
      <c r="EA598" s="47"/>
      <c r="EB598" s="47"/>
      <c r="EC598" s="47"/>
      <c r="ED598" s="47"/>
      <c r="EE598" s="47"/>
      <c r="EF598" s="47"/>
      <c r="EG598" s="47"/>
      <c r="EH598" s="47"/>
      <c r="EI598" s="47"/>
      <c r="EJ598" s="47"/>
      <c r="EK598" s="47"/>
      <c r="EL598" s="47"/>
      <c r="EM598" s="47"/>
      <c r="EN598" s="47"/>
      <c r="EO598" s="47"/>
      <c r="EP598" s="47"/>
      <c r="EQ598" s="47"/>
      <c r="ER598" s="47"/>
      <c r="ES598" s="47"/>
      <c r="EX598" s="48"/>
      <c r="EY598" s="48"/>
      <c r="EZ598" s="48"/>
      <c r="FA598" s="48"/>
      <c r="FB598" s="48"/>
      <c r="FC598" s="48"/>
      <c r="FD598" s="48"/>
    </row>
    <row r="599" spans="1:160" s="19" customFormat="1" ht="15" customHeight="1" x14ac:dyDescent="0.25">
      <c r="A599" s="82"/>
      <c r="B599" s="82"/>
      <c r="C599" s="82"/>
      <c r="AF599" s="82"/>
      <c r="AG599" s="82"/>
      <c r="AH599" s="81"/>
      <c r="AI599" s="45"/>
      <c r="AJ599" s="46"/>
      <c r="AK599" s="46"/>
      <c r="AL599" s="46"/>
      <c r="AM599" s="46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5"/>
      <c r="BQ599" s="45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47"/>
      <c r="CD599" s="47"/>
      <c r="CE599" s="47"/>
      <c r="CF599" s="47"/>
      <c r="CG599" s="47"/>
      <c r="CH599" s="47"/>
      <c r="CI599" s="47"/>
      <c r="CJ599" s="47"/>
      <c r="CK599" s="47"/>
      <c r="CL599" s="47"/>
      <c r="CM599" s="47"/>
      <c r="CN599" s="47"/>
      <c r="CO599" s="47"/>
      <c r="CP599" s="47"/>
      <c r="CQ599" s="47"/>
      <c r="CR599" s="47"/>
      <c r="CS599" s="47"/>
      <c r="CT599" s="47"/>
      <c r="CU599" s="47"/>
      <c r="CV599" s="47"/>
      <c r="CW599" s="47"/>
      <c r="CX599" s="47"/>
      <c r="CY599" s="47"/>
      <c r="CZ599" s="47"/>
      <c r="DA599" s="47"/>
      <c r="DB599" s="47"/>
      <c r="DC599" s="47"/>
      <c r="DD599" s="47"/>
      <c r="DE599" s="47"/>
      <c r="DF599" s="47"/>
      <c r="DG599" s="47"/>
      <c r="DH599" s="47"/>
      <c r="DI599" s="47"/>
      <c r="DJ599" s="47"/>
      <c r="DK599" s="47"/>
      <c r="DL599" s="47"/>
      <c r="DM599" s="47"/>
      <c r="DN599" s="47"/>
      <c r="DO599" s="47"/>
      <c r="DP599" s="47"/>
      <c r="DQ599" s="47"/>
      <c r="DR599" s="47"/>
      <c r="DS599" s="47"/>
      <c r="DT599" s="47"/>
      <c r="DU599" s="47"/>
      <c r="DV599" s="47"/>
      <c r="DW599" s="47"/>
      <c r="DX599" s="47"/>
      <c r="DY599" s="47"/>
      <c r="DZ599" s="47"/>
      <c r="EA599" s="47"/>
      <c r="EB599" s="47"/>
      <c r="EC599" s="47"/>
      <c r="ED599" s="47"/>
      <c r="EE599" s="47"/>
      <c r="EF599" s="47"/>
      <c r="EG599" s="47"/>
      <c r="EH599" s="47"/>
      <c r="EI599" s="47"/>
      <c r="EJ599" s="47"/>
      <c r="EK599" s="47"/>
      <c r="EL599" s="47"/>
      <c r="EM599" s="47"/>
      <c r="EN599" s="47"/>
      <c r="EO599" s="47"/>
      <c r="EP599" s="47"/>
      <c r="EQ599" s="47"/>
      <c r="ER599" s="47"/>
      <c r="ES599" s="47"/>
      <c r="EX599" s="48"/>
      <c r="EY599" s="48"/>
      <c r="EZ599" s="48"/>
      <c r="FA599" s="48"/>
      <c r="FB599" s="48"/>
      <c r="FC599" s="48"/>
      <c r="FD599" s="48"/>
    </row>
    <row r="600" spans="1:160" s="19" customFormat="1" ht="15" customHeight="1" x14ac:dyDescent="0.25">
      <c r="A600" s="82"/>
      <c r="B600" s="82"/>
      <c r="C600" s="82"/>
      <c r="AF600" s="82"/>
      <c r="AG600" s="82"/>
      <c r="AH600" s="81"/>
      <c r="AI600" s="45"/>
      <c r="AJ600" s="46"/>
      <c r="AK600" s="46"/>
      <c r="AL600" s="46"/>
      <c r="AM600" s="46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5"/>
      <c r="BQ600" s="45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47"/>
      <c r="CD600" s="47"/>
      <c r="CE600" s="47"/>
      <c r="CF600" s="47"/>
      <c r="CG600" s="47"/>
      <c r="CH600" s="47"/>
      <c r="CI600" s="47"/>
      <c r="CJ600" s="47"/>
      <c r="CK600" s="47"/>
      <c r="CL600" s="47"/>
      <c r="CM600" s="47"/>
      <c r="CN600" s="47"/>
      <c r="CO600" s="47"/>
      <c r="CP600" s="47"/>
      <c r="CQ600" s="47"/>
      <c r="CR600" s="47"/>
      <c r="CS600" s="47"/>
      <c r="CT600" s="47"/>
      <c r="CU600" s="47"/>
      <c r="CV600" s="47"/>
      <c r="CW600" s="47"/>
      <c r="CX600" s="47"/>
      <c r="CY600" s="47"/>
      <c r="CZ600" s="47"/>
      <c r="DA600" s="47"/>
      <c r="DB600" s="47"/>
      <c r="DC600" s="47"/>
      <c r="DD600" s="47"/>
      <c r="DE600" s="47"/>
      <c r="DF600" s="47"/>
      <c r="DG600" s="47"/>
      <c r="DH600" s="47"/>
      <c r="DI600" s="47"/>
      <c r="DJ600" s="47"/>
      <c r="DK600" s="47"/>
      <c r="DL600" s="47"/>
      <c r="DM600" s="47"/>
      <c r="DN600" s="47"/>
      <c r="DO600" s="47"/>
      <c r="DP600" s="47"/>
      <c r="DQ600" s="47"/>
      <c r="DR600" s="47"/>
      <c r="DS600" s="47"/>
      <c r="DT600" s="47"/>
      <c r="DU600" s="47"/>
      <c r="DV600" s="47"/>
      <c r="DW600" s="47"/>
      <c r="DX600" s="47"/>
      <c r="DY600" s="47"/>
      <c r="DZ600" s="47"/>
      <c r="EA600" s="47"/>
      <c r="EB600" s="47"/>
      <c r="EC600" s="47"/>
      <c r="ED600" s="47"/>
      <c r="EE600" s="47"/>
      <c r="EF600" s="47"/>
      <c r="EG600" s="47"/>
      <c r="EH600" s="47"/>
      <c r="EI600" s="47"/>
      <c r="EJ600" s="47"/>
      <c r="EK600" s="47"/>
      <c r="EL600" s="47"/>
      <c r="EM600" s="47"/>
      <c r="EN600" s="47"/>
      <c r="EO600" s="47"/>
      <c r="EP600" s="47"/>
      <c r="EQ600" s="47"/>
      <c r="ER600" s="47"/>
      <c r="ES600" s="47"/>
      <c r="EX600" s="48"/>
      <c r="EY600" s="48"/>
      <c r="EZ600" s="48"/>
      <c r="FA600" s="48"/>
      <c r="FB600" s="48"/>
      <c r="FC600" s="48"/>
      <c r="FD600" s="48"/>
    </row>
    <row r="601" spans="1:160" s="19" customFormat="1" ht="15" customHeight="1" x14ac:dyDescent="0.25">
      <c r="A601" s="82"/>
      <c r="B601" s="82"/>
      <c r="C601" s="82"/>
      <c r="AF601" s="82"/>
      <c r="AG601" s="82"/>
      <c r="AH601" s="81"/>
      <c r="AI601" s="45"/>
      <c r="AJ601" s="46"/>
      <c r="AK601" s="46"/>
      <c r="AL601" s="46"/>
      <c r="AM601" s="46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  <c r="BQ601" s="45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47"/>
      <c r="CD601" s="47"/>
      <c r="CE601" s="47"/>
      <c r="CF601" s="47"/>
      <c r="CG601" s="47"/>
      <c r="CH601" s="47"/>
      <c r="CI601" s="47"/>
      <c r="CJ601" s="47"/>
      <c r="CK601" s="47"/>
      <c r="CL601" s="47"/>
      <c r="CM601" s="47"/>
      <c r="CN601" s="47"/>
      <c r="CO601" s="47"/>
      <c r="CP601" s="47"/>
      <c r="CQ601" s="47"/>
      <c r="CR601" s="47"/>
      <c r="CS601" s="47"/>
      <c r="CT601" s="47"/>
      <c r="CU601" s="47"/>
      <c r="CV601" s="47"/>
      <c r="CW601" s="47"/>
      <c r="CX601" s="47"/>
      <c r="CY601" s="47"/>
      <c r="CZ601" s="47"/>
      <c r="DA601" s="47"/>
      <c r="DB601" s="47"/>
      <c r="DC601" s="47"/>
      <c r="DD601" s="47"/>
      <c r="DE601" s="47"/>
      <c r="DF601" s="47"/>
      <c r="DG601" s="47"/>
      <c r="DH601" s="47"/>
      <c r="DI601" s="47"/>
      <c r="DJ601" s="47"/>
      <c r="DK601" s="47"/>
      <c r="DL601" s="47"/>
      <c r="DM601" s="47"/>
      <c r="DN601" s="47"/>
      <c r="DO601" s="47"/>
      <c r="DP601" s="47"/>
      <c r="DQ601" s="47"/>
      <c r="DR601" s="47"/>
      <c r="DS601" s="47"/>
      <c r="DT601" s="47"/>
      <c r="DU601" s="47"/>
      <c r="DV601" s="47"/>
      <c r="DW601" s="47"/>
      <c r="DX601" s="47"/>
      <c r="DY601" s="47"/>
      <c r="DZ601" s="47"/>
      <c r="EA601" s="47"/>
      <c r="EB601" s="47"/>
      <c r="EC601" s="47"/>
      <c r="ED601" s="47"/>
      <c r="EE601" s="47"/>
      <c r="EF601" s="47"/>
      <c r="EG601" s="47"/>
      <c r="EH601" s="47"/>
      <c r="EI601" s="47"/>
      <c r="EJ601" s="47"/>
      <c r="EK601" s="47"/>
      <c r="EL601" s="47"/>
      <c r="EM601" s="47"/>
      <c r="EN601" s="47"/>
      <c r="EO601" s="47"/>
      <c r="EP601" s="47"/>
      <c r="EQ601" s="47"/>
      <c r="ER601" s="47"/>
      <c r="ES601" s="47"/>
      <c r="EX601" s="48"/>
      <c r="EY601" s="48"/>
      <c r="EZ601" s="48"/>
      <c r="FA601" s="48"/>
      <c r="FB601" s="48"/>
      <c r="FC601" s="48"/>
      <c r="FD601" s="48"/>
    </row>
    <row r="602" spans="1:160" s="19" customFormat="1" ht="15" customHeight="1" x14ac:dyDescent="0.25">
      <c r="A602" s="82"/>
      <c r="B602" s="82"/>
      <c r="C602" s="82"/>
      <c r="AF602" s="82"/>
      <c r="AG602" s="82"/>
      <c r="AH602" s="81"/>
      <c r="AI602" s="45"/>
      <c r="AJ602" s="46"/>
      <c r="AK602" s="46"/>
      <c r="AL602" s="46"/>
      <c r="AM602" s="46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5"/>
      <c r="BQ602" s="45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47"/>
      <c r="CD602" s="47"/>
      <c r="CE602" s="47"/>
      <c r="CF602" s="47"/>
      <c r="CG602" s="47"/>
      <c r="CH602" s="47"/>
      <c r="CI602" s="47"/>
      <c r="CJ602" s="47"/>
      <c r="CK602" s="47"/>
      <c r="CL602" s="47"/>
      <c r="CM602" s="47"/>
      <c r="CN602" s="47"/>
      <c r="CO602" s="47"/>
      <c r="CP602" s="47"/>
      <c r="CQ602" s="47"/>
      <c r="CR602" s="47"/>
      <c r="CS602" s="47"/>
      <c r="CT602" s="47"/>
      <c r="CU602" s="47"/>
      <c r="CV602" s="47"/>
      <c r="CW602" s="47"/>
      <c r="CX602" s="47"/>
      <c r="CY602" s="47"/>
      <c r="CZ602" s="47"/>
      <c r="DA602" s="47"/>
      <c r="DB602" s="47"/>
      <c r="DC602" s="47"/>
      <c r="DD602" s="47"/>
      <c r="DE602" s="47"/>
      <c r="DF602" s="47"/>
      <c r="DG602" s="47"/>
      <c r="DH602" s="47"/>
      <c r="DI602" s="47"/>
      <c r="DJ602" s="47"/>
      <c r="DK602" s="47"/>
      <c r="DL602" s="47"/>
      <c r="DM602" s="47"/>
      <c r="DN602" s="47"/>
      <c r="DO602" s="47"/>
      <c r="DP602" s="47"/>
      <c r="DQ602" s="47"/>
      <c r="DR602" s="47"/>
      <c r="DS602" s="47"/>
      <c r="DT602" s="47"/>
      <c r="DU602" s="47"/>
      <c r="DV602" s="47"/>
      <c r="DW602" s="47"/>
      <c r="DX602" s="47"/>
      <c r="DY602" s="47"/>
      <c r="DZ602" s="47"/>
      <c r="EA602" s="47"/>
      <c r="EB602" s="47"/>
      <c r="EC602" s="47"/>
      <c r="ED602" s="47"/>
      <c r="EE602" s="47"/>
      <c r="EF602" s="47"/>
      <c r="EG602" s="47"/>
      <c r="EH602" s="47"/>
      <c r="EI602" s="47"/>
      <c r="EJ602" s="47"/>
      <c r="EK602" s="47"/>
      <c r="EL602" s="47"/>
      <c r="EM602" s="47"/>
      <c r="EN602" s="47"/>
      <c r="EO602" s="47"/>
      <c r="EP602" s="47"/>
      <c r="EQ602" s="47"/>
      <c r="ER602" s="47"/>
      <c r="ES602" s="47"/>
      <c r="EX602" s="48"/>
      <c r="EY602" s="48"/>
      <c r="EZ602" s="48"/>
      <c r="FA602" s="48"/>
      <c r="FB602" s="48"/>
      <c r="FC602" s="48"/>
      <c r="FD602" s="48"/>
    </row>
    <row r="603" spans="1:160" s="19" customFormat="1" ht="15" customHeight="1" x14ac:dyDescent="0.25">
      <c r="A603" s="82"/>
      <c r="B603" s="82"/>
      <c r="C603" s="82"/>
      <c r="AF603" s="82"/>
      <c r="AG603" s="82"/>
      <c r="AH603" s="81"/>
      <c r="AI603" s="45"/>
      <c r="AJ603" s="46"/>
      <c r="AK603" s="46"/>
      <c r="AL603" s="46"/>
      <c r="AM603" s="46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5"/>
      <c r="BQ603" s="45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47"/>
      <c r="CD603" s="47"/>
      <c r="CE603" s="47"/>
      <c r="CF603" s="47"/>
      <c r="CG603" s="47"/>
      <c r="CH603" s="47"/>
      <c r="CI603" s="47"/>
      <c r="CJ603" s="47"/>
      <c r="CK603" s="47"/>
      <c r="CL603" s="47"/>
      <c r="CM603" s="47"/>
      <c r="CN603" s="47"/>
      <c r="CO603" s="47"/>
      <c r="CP603" s="47"/>
      <c r="CQ603" s="47"/>
      <c r="CR603" s="47"/>
      <c r="CS603" s="47"/>
      <c r="CT603" s="47"/>
      <c r="CU603" s="47"/>
      <c r="CV603" s="47"/>
      <c r="CW603" s="47"/>
      <c r="CX603" s="47"/>
      <c r="CY603" s="47"/>
      <c r="CZ603" s="47"/>
      <c r="DA603" s="47"/>
      <c r="DB603" s="47"/>
      <c r="DC603" s="47"/>
      <c r="DD603" s="47"/>
      <c r="DE603" s="47"/>
      <c r="DF603" s="47"/>
      <c r="DG603" s="47"/>
      <c r="DH603" s="47"/>
      <c r="DI603" s="47"/>
      <c r="DJ603" s="47"/>
      <c r="DK603" s="47"/>
      <c r="DL603" s="47"/>
      <c r="DM603" s="47"/>
      <c r="DN603" s="47"/>
      <c r="DO603" s="47"/>
      <c r="DP603" s="47"/>
      <c r="DQ603" s="47"/>
      <c r="DR603" s="47"/>
      <c r="DS603" s="47"/>
      <c r="DT603" s="47"/>
      <c r="DU603" s="47"/>
      <c r="DV603" s="47"/>
      <c r="DW603" s="47"/>
      <c r="DX603" s="47"/>
      <c r="DY603" s="47"/>
      <c r="DZ603" s="47"/>
      <c r="EA603" s="47"/>
      <c r="EB603" s="47"/>
      <c r="EC603" s="47"/>
      <c r="ED603" s="47"/>
      <c r="EE603" s="47"/>
      <c r="EF603" s="47"/>
      <c r="EG603" s="47"/>
      <c r="EH603" s="47"/>
      <c r="EI603" s="47"/>
      <c r="EJ603" s="47"/>
      <c r="EK603" s="47"/>
      <c r="EL603" s="47"/>
      <c r="EM603" s="47"/>
      <c r="EN603" s="47"/>
      <c r="EO603" s="47"/>
      <c r="EP603" s="47"/>
      <c r="EQ603" s="47"/>
      <c r="ER603" s="47"/>
      <c r="ES603" s="47"/>
      <c r="EX603" s="48"/>
      <c r="EY603" s="48"/>
      <c r="EZ603" s="48"/>
      <c r="FA603" s="48"/>
      <c r="FB603" s="48"/>
      <c r="FC603" s="48"/>
      <c r="FD603" s="48"/>
    </row>
    <row r="604" spans="1:160" s="19" customFormat="1" ht="15" customHeight="1" x14ac:dyDescent="0.25">
      <c r="A604" s="82"/>
      <c r="B604" s="82"/>
      <c r="C604" s="82"/>
      <c r="AF604" s="82"/>
      <c r="AG604" s="82"/>
      <c r="AH604" s="81"/>
      <c r="AI604" s="45"/>
      <c r="AJ604" s="46"/>
      <c r="AK604" s="46"/>
      <c r="AL604" s="46"/>
      <c r="AM604" s="46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5"/>
      <c r="BQ604" s="45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47"/>
      <c r="CD604" s="47"/>
      <c r="CE604" s="47"/>
      <c r="CF604" s="47"/>
      <c r="CG604" s="47"/>
      <c r="CH604" s="47"/>
      <c r="CI604" s="47"/>
      <c r="CJ604" s="47"/>
      <c r="CK604" s="47"/>
      <c r="CL604" s="47"/>
      <c r="CM604" s="47"/>
      <c r="CN604" s="47"/>
      <c r="CO604" s="47"/>
      <c r="CP604" s="47"/>
      <c r="CQ604" s="47"/>
      <c r="CR604" s="47"/>
      <c r="CS604" s="47"/>
      <c r="CT604" s="47"/>
      <c r="CU604" s="47"/>
      <c r="CV604" s="47"/>
      <c r="CW604" s="47"/>
      <c r="CX604" s="47"/>
      <c r="CY604" s="47"/>
      <c r="CZ604" s="47"/>
      <c r="DA604" s="47"/>
      <c r="DB604" s="47"/>
      <c r="DC604" s="47"/>
      <c r="DD604" s="47"/>
      <c r="DE604" s="47"/>
      <c r="DF604" s="47"/>
      <c r="DG604" s="47"/>
      <c r="DH604" s="47"/>
      <c r="DI604" s="47"/>
      <c r="DJ604" s="47"/>
      <c r="DK604" s="47"/>
      <c r="DL604" s="47"/>
      <c r="DM604" s="47"/>
      <c r="DN604" s="47"/>
      <c r="DO604" s="47"/>
      <c r="DP604" s="47"/>
      <c r="DQ604" s="47"/>
      <c r="DR604" s="47"/>
      <c r="DS604" s="47"/>
      <c r="DT604" s="47"/>
      <c r="DU604" s="47"/>
      <c r="DV604" s="47"/>
      <c r="DW604" s="47"/>
      <c r="DX604" s="47"/>
      <c r="DY604" s="47"/>
      <c r="DZ604" s="47"/>
      <c r="EA604" s="47"/>
      <c r="EB604" s="47"/>
      <c r="EC604" s="47"/>
      <c r="ED604" s="47"/>
      <c r="EE604" s="47"/>
      <c r="EF604" s="47"/>
      <c r="EG604" s="47"/>
      <c r="EH604" s="47"/>
      <c r="EI604" s="47"/>
      <c r="EJ604" s="47"/>
      <c r="EK604" s="47"/>
      <c r="EL604" s="47"/>
      <c r="EM604" s="47"/>
      <c r="EN604" s="47"/>
      <c r="EO604" s="47"/>
      <c r="EP604" s="47"/>
      <c r="EQ604" s="47"/>
      <c r="ER604" s="47"/>
      <c r="ES604" s="47"/>
      <c r="EX604" s="48"/>
      <c r="EY604" s="48"/>
      <c r="EZ604" s="48"/>
      <c r="FA604" s="48"/>
      <c r="FB604" s="48"/>
      <c r="FC604" s="48"/>
      <c r="FD604" s="48"/>
    </row>
    <row r="605" spans="1:160" s="19" customFormat="1" ht="15" customHeight="1" x14ac:dyDescent="0.25">
      <c r="A605" s="82"/>
      <c r="B605" s="82"/>
      <c r="C605" s="82"/>
      <c r="AF605" s="82"/>
      <c r="AG605" s="82"/>
      <c r="AH605" s="81"/>
      <c r="AI605" s="45"/>
      <c r="AJ605" s="46"/>
      <c r="AK605" s="46"/>
      <c r="AL605" s="46"/>
      <c r="AM605" s="46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  <c r="BP605" s="45"/>
      <c r="BQ605" s="45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47"/>
      <c r="CD605" s="47"/>
      <c r="CE605" s="47"/>
      <c r="CF605" s="47"/>
      <c r="CG605" s="47"/>
      <c r="CH605" s="47"/>
      <c r="CI605" s="47"/>
      <c r="CJ605" s="47"/>
      <c r="CK605" s="47"/>
      <c r="CL605" s="47"/>
      <c r="CM605" s="47"/>
      <c r="CN605" s="47"/>
      <c r="CO605" s="47"/>
      <c r="CP605" s="47"/>
      <c r="CQ605" s="47"/>
      <c r="CR605" s="47"/>
      <c r="CS605" s="47"/>
      <c r="CT605" s="47"/>
      <c r="CU605" s="47"/>
      <c r="CV605" s="47"/>
      <c r="CW605" s="47"/>
      <c r="CX605" s="47"/>
      <c r="CY605" s="47"/>
      <c r="CZ605" s="47"/>
      <c r="DA605" s="47"/>
      <c r="DB605" s="47"/>
      <c r="DC605" s="47"/>
      <c r="DD605" s="47"/>
      <c r="DE605" s="47"/>
      <c r="DF605" s="47"/>
      <c r="DG605" s="47"/>
      <c r="DH605" s="47"/>
      <c r="DI605" s="47"/>
      <c r="DJ605" s="47"/>
      <c r="DK605" s="47"/>
      <c r="DL605" s="47"/>
      <c r="DM605" s="47"/>
      <c r="DN605" s="47"/>
      <c r="DO605" s="47"/>
      <c r="DP605" s="47"/>
      <c r="DQ605" s="47"/>
      <c r="DR605" s="47"/>
      <c r="DS605" s="47"/>
      <c r="DT605" s="47"/>
      <c r="DU605" s="47"/>
      <c r="DV605" s="47"/>
      <c r="DW605" s="47"/>
      <c r="DX605" s="47"/>
      <c r="DY605" s="47"/>
      <c r="DZ605" s="47"/>
      <c r="EA605" s="47"/>
      <c r="EB605" s="47"/>
      <c r="EC605" s="47"/>
      <c r="ED605" s="47"/>
      <c r="EE605" s="47"/>
      <c r="EF605" s="47"/>
      <c r="EG605" s="47"/>
      <c r="EH605" s="47"/>
      <c r="EI605" s="47"/>
      <c r="EJ605" s="47"/>
      <c r="EK605" s="47"/>
      <c r="EL605" s="47"/>
      <c r="EM605" s="47"/>
      <c r="EN605" s="47"/>
      <c r="EO605" s="47"/>
      <c r="EP605" s="47"/>
      <c r="EQ605" s="47"/>
      <c r="ER605" s="47"/>
      <c r="ES605" s="47"/>
      <c r="EX605" s="48"/>
      <c r="EY605" s="48"/>
      <c r="EZ605" s="48"/>
      <c r="FA605" s="48"/>
      <c r="FB605" s="48"/>
      <c r="FC605" s="48"/>
      <c r="FD605" s="48"/>
    </row>
    <row r="606" spans="1:160" s="19" customFormat="1" ht="15" customHeight="1" x14ac:dyDescent="0.25">
      <c r="A606" s="82"/>
      <c r="B606" s="82"/>
      <c r="C606" s="82"/>
      <c r="AF606" s="82"/>
      <c r="AG606" s="82"/>
      <c r="AH606" s="81"/>
      <c r="AI606" s="45"/>
      <c r="AJ606" s="46"/>
      <c r="AK606" s="46"/>
      <c r="AL606" s="46"/>
      <c r="AM606" s="46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5"/>
      <c r="BQ606" s="45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47"/>
      <c r="CD606" s="47"/>
      <c r="CE606" s="47"/>
      <c r="CF606" s="47"/>
      <c r="CG606" s="47"/>
      <c r="CH606" s="47"/>
      <c r="CI606" s="47"/>
      <c r="CJ606" s="47"/>
      <c r="CK606" s="47"/>
      <c r="CL606" s="47"/>
      <c r="CM606" s="47"/>
      <c r="CN606" s="47"/>
      <c r="CO606" s="47"/>
      <c r="CP606" s="47"/>
      <c r="CQ606" s="47"/>
      <c r="CR606" s="47"/>
      <c r="CS606" s="47"/>
      <c r="CT606" s="47"/>
      <c r="CU606" s="47"/>
      <c r="CV606" s="47"/>
      <c r="CW606" s="47"/>
      <c r="CX606" s="47"/>
      <c r="CY606" s="47"/>
      <c r="CZ606" s="47"/>
      <c r="DA606" s="47"/>
      <c r="DB606" s="47"/>
      <c r="DC606" s="47"/>
      <c r="DD606" s="47"/>
      <c r="DE606" s="47"/>
      <c r="DF606" s="47"/>
      <c r="DG606" s="47"/>
      <c r="DH606" s="47"/>
      <c r="DI606" s="47"/>
      <c r="DJ606" s="47"/>
      <c r="DK606" s="47"/>
      <c r="DL606" s="47"/>
      <c r="DM606" s="47"/>
      <c r="DN606" s="47"/>
      <c r="DO606" s="47"/>
      <c r="DP606" s="47"/>
      <c r="DQ606" s="47"/>
      <c r="DR606" s="47"/>
      <c r="DS606" s="47"/>
      <c r="DT606" s="47"/>
      <c r="DU606" s="47"/>
      <c r="DV606" s="47"/>
      <c r="DW606" s="47"/>
      <c r="DX606" s="47"/>
      <c r="DY606" s="47"/>
      <c r="DZ606" s="47"/>
      <c r="EA606" s="47"/>
      <c r="EB606" s="47"/>
      <c r="EC606" s="47"/>
      <c r="ED606" s="47"/>
      <c r="EE606" s="47"/>
      <c r="EF606" s="47"/>
      <c r="EG606" s="47"/>
      <c r="EH606" s="47"/>
      <c r="EI606" s="47"/>
      <c r="EJ606" s="47"/>
      <c r="EK606" s="47"/>
      <c r="EL606" s="47"/>
      <c r="EM606" s="47"/>
      <c r="EN606" s="47"/>
      <c r="EO606" s="47"/>
      <c r="EP606" s="47"/>
      <c r="EQ606" s="47"/>
      <c r="ER606" s="47"/>
      <c r="ES606" s="47"/>
      <c r="EX606" s="48"/>
      <c r="EY606" s="48"/>
      <c r="EZ606" s="48"/>
      <c r="FA606" s="48"/>
      <c r="FB606" s="48"/>
      <c r="FC606" s="48"/>
      <c r="FD606" s="48"/>
    </row>
    <row r="607" spans="1:160" s="19" customFormat="1" ht="15" customHeight="1" x14ac:dyDescent="0.25">
      <c r="A607" s="82"/>
      <c r="B607" s="82"/>
      <c r="C607" s="82"/>
      <c r="AF607" s="82"/>
      <c r="AG607" s="82"/>
      <c r="AH607" s="81"/>
      <c r="AI607" s="45"/>
      <c r="AJ607" s="46"/>
      <c r="AK607" s="46"/>
      <c r="AL607" s="46"/>
      <c r="AM607" s="46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5"/>
      <c r="BQ607" s="45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47"/>
      <c r="CD607" s="47"/>
      <c r="CE607" s="47"/>
      <c r="CF607" s="47"/>
      <c r="CG607" s="47"/>
      <c r="CH607" s="47"/>
      <c r="CI607" s="47"/>
      <c r="CJ607" s="47"/>
      <c r="CK607" s="47"/>
      <c r="CL607" s="47"/>
      <c r="CM607" s="47"/>
      <c r="CN607" s="47"/>
      <c r="CO607" s="47"/>
      <c r="CP607" s="47"/>
      <c r="CQ607" s="47"/>
      <c r="CR607" s="47"/>
      <c r="CS607" s="47"/>
      <c r="CT607" s="47"/>
      <c r="CU607" s="47"/>
      <c r="CV607" s="47"/>
      <c r="CW607" s="47"/>
      <c r="CX607" s="47"/>
      <c r="CY607" s="47"/>
      <c r="CZ607" s="47"/>
      <c r="DA607" s="47"/>
      <c r="DB607" s="47"/>
      <c r="DC607" s="47"/>
      <c r="DD607" s="47"/>
      <c r="DE607" s="47"/>
      <c r="DF607" s="47"/>
      <c r="DG607" s="47"/>
      <c r="DH607" s="47"/>
      <c r="DI607" s="47"/>
      <c r="DJ607" s="47"/>
      <c r="DK607" s="47"/>
      <c r="DL607" s="47"/>
      <c r="DM607" s="47"/>
      <c r="DN607" s="47"/>
      <c r="DO607" s="47"/>
      <c r="DP607" s="47"/>
      <c r="DQ607" s="47"/>
      <c r="DR607" s="47"/>
      <c r="DS607" s="47"/>
      <c r="DT607" s="47"/>
      <c r="DU607" s="47"/>
      <c r="DV607" s="47"/>
      <c r="DW607" s="47"/>
      <c r="DX607" s="47"/>
      <c r="DY607" s="47"/>
      <c r="DZ607" s="47"/>
      <c r="EA607" s="47"/>
      <c r="EB607" s="47"/>
      <c r="EC607" s="47"/>
      <c r="ED607" s="47"/>
      <c r="EE607" s="47"/>
      <c r="EF607" s="47"/>
      <c r="EG607" s="47"/>
      <c r="EH607" s="47"/>
      <c r="EI607" s="47"/>
      <c r="EJ607" s="47"/>
      <c r="EK607" s="47"/>
      <c r="EL607" s="47"/>
      <c r="EM607" s="47"/>
      <c r="EN607" s="47"/>
      <c r="EO607" s="47"/>
      <c r="EP607" s="47"/>
      <c r="EQ607" s="47"/>
      <c r="ER607" s="47"/>
      <c r="ES607" s="47"/>
      <c r="EX607" s="48"/>
      <c r="EY607" s="48"/>
      <c r="EZ607" s="48"/>
      <c r="FA607" s="48"/>
      <c r="FB607" s="48"/>
      <c r="FC607" s="48"/>
      <c r="FD607" s="48"/>
    </row>
    <row r="608" spans="1:160" s="19" customFormat="1" ht="15" customHeight="1" x14ac:dyDescent="0.25">
      <c r="A608" s="82"/>
      <c r="B608" s="82"/>
      <c r="C608" s="82"/>
      <c r="AF608" s="82"/>
      <c r="AG608" s="82"/>
      <c r="AH608" s="81"/>
      <c r="AI608" s="45"/>
      <c r="AJ608" s="46"/>
      <c r="AK608" s="46"/>
      <c r="AL608" s="46"/>
      <c r="AM608" s="46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5"/>
      <c r="BQ608" s="45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47"/>
      <c r="CD608" s="47"/>
      <c r="CE608" s="47"/>
      <c r="CF608" s="47"/>
      <c r="CG608" s="47"/>
      <c r="CH608" s="47"/>
      <c r="CI608" s="47"/>
      <c r="CJ608" s="47"/>
      <c r="CK608" s="47"/>
      <c r="CL608" s="47"/>
      <c r="CM608" s="47"/>
      <c r="CN608" s="47"/>
      <c r="CO608" s="47"/>
      <c r="CP608" s="47"/>
      <c r="CQ608" s="47"/>
      <c r="CR608" s="47"/>
      <c r="CS608" s="47"/>
      <c r="CT608" s="47"/>
      <c r="CU608" s="47"/>
      <c r="CV608" s="47"/>
      <c r="CW608" s="47"/>
      <c r="CX608" s="47"/>
      <c r="CY608" s="47"/>
      <c r="CZ608" s="47"/>
      <c r="DA608" s="47"/>
      <c r="DB608" s="47"/>
      <c r="DC608" s="47"/>
      <c r="DD608" s="47"/>
      <c r="DE608" s="47"/>
      <c r="DF608" s="47"/>
      <c r="DG608" s="47"/>
      <c r="DH608" s="47"/>
      <c r="DI608" s="47"/>
      <c r="DJ608" s="47"/>
      <c r="DK608" s="47"/>
      <c r="DL608" s="47"/>
      <c r="DM608" s="47"/>
      <c r="DN608" s="47"/>
      <c r="DO608" s="47"/>
      <c r="DP608" s="47"/>
      <c r="DQ608" s="47"/>
      <c r="DR608" s="47"/>
      <c r="DS608" s="47"/>
      <c r="DT608" s="47"/>
      <c r="DU608" s="47"/>
      <c r="DV608" s="47"/>
      <c r="DW608" s="47"/>
      <c r="DX608" s="47"/>
      <c r="DY608" s="47"/>
      <c r="DZ608" s="47"/>
      <c r="EA608" s="47"/>
      <c r="EB608" s="47"/>
      <c r="EC608" s="47"/>
      <c r="ED608" s="47"/>
      <c r="EE608" s="47"/>
      <c r="EF608" s="47"/>
      <c r="EG608" s="47"/>
      <c r="EH608" s="47"/>
      <c r="EI608" s="47"/>
      <c r="EJ608" s="47"/>
      <c r="EK608" s="47"/>
      <c r="EL608" s="47"/>
      <c r="EM608" s="47"/>
      <c r="EN608" s="47"/>
      <c r="EO608" s="47"/>
      <c r="EP608" s="47"/>
      <c r="EQ608" s="47"/>
      <c r="ER608" s="47"/>
      <c r="ES608" s="47"/>
      <c r="EX608" s="48"/>
      <c r="EY608" s="48"/>
      <c r="EZ608" s="48"/>
      <c r="FA608" s="48"/>
      <c r="FB608" s="48"/>
      <c r="FC608" s="48"/>
      <c r="FD608" s="48"/>
    </row>
    <row r="609" spans="1:160" s="19" customFormat="1" ht="15" customHeight="1" x14ac:dyDescent="0.25">
      <c r="A609" s="82"/>
      <c r="B609" s="82"/>
      <c r="C609" s="82"/>
      <c r="AF609" s="82"/>
      <c r="AG609" s="82"/>
      <c r="AH609" s="81"/>
      <c r="AI609" s="45"/>
      <c r="AJ609" s="46"/>
      <c r="AK609" s="46"/>
      <c r="AL609" s="46"/>
      <c r="AM609" s="46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5"/>
      <c r="BQ609" s="45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47"/>
      <c r="CD609" s="47"/>
      <c r="CE609" s="47"/>
      <c r="CF609" s="47"/>
      <c r="CG609" s="47"/>
      <c r="CH609" s="47"/>
      <c r="CI609" s="47"/>
      <c r="CJ609" s="47"/>
      <c r="CK609" s="47"/>
      <c r="CL609" s="47"/>
      <c r="CM609" s="47"/>
      <c r="CN609" s="47"/>
      <c r="CO609" s="47"/>
      <c r="CP609" s="47"/>
      <c r="CQ609" s="47"/>
      <c r="CR609" s="47"/>
      <c r="CS609" s="47"/>
      <c r="CT609" s="47"/>
      <c r="CU609" s="47"/>
      <c r="CV609" s="47"/>
      <c r="CW609" s="47"/>
      <c r="CX609" s="47"/>
      <c r="CY609" s="47"/>
      <c r="CZ609" s="47"/>
      <c r="DA609" s="47"/>
      <c r="DB609" s="47"/>
      <c r="DC609" s="47"/>
      <c r="DD609" s="47"/>
      <c r="DE609" s="47"/>
      <c r="DF609" s="47"/>
      <c r="DG609" s="47"/>
      <c r="DH609" s="47"/>
      <c r="DI609" s="47"/>
      <c r="DJ609" s="47"/>
      <c r="DK609" s="47"/>
      <c r="DL609" s="47"/>
      <c r="DM609" s="47"/>
      <c r="DN609" s="47"/>
      <c r="DO609" s="47"/>
      <c r="DP609" s="47"/>
      <c r="DQ609" s="47"/>
      <c r="DR609" s="47"/>
      <c r="DS609" s="47"/>
      <c r="DT609" s="47"/>
      <c r="DU609" s="47"/>
      <c r="DV609" s="47"/>
      <c r="DW609" s="47"/>
      <c r="DX609" s="47"/>
      <c r="DY609" s="47"/>
      <c r="DZ609" s="47"/>
      <c r="EA609" s="47"/>
      <c r="EB609" s="47"/>
      <c r="EC609" s="47"/>
      <c r="ED609" s="47"/>
      <c r="EE609" s="47"/>
      <c r="EF609" s="47"/>
      <c r="EG609" s="47"/>
      <c r="EH609" s="47"/>
      <c r="EI609" s="47"/>
      <c r="EJ609" s="47"/>
      <c r="EK609" s="47"/>
      <c r="EL609" s="47"/>
      <c r="EM609" s="47"/>
      <c r="EN609" s="47"/>
      <c r="EO609" s="47"/>
      <c r="EP609" s="47"/>
      <c r="EQ609" s="47"/>
      <c r="ER609" s="47"/>
      <c r="ES609" s="47"/>
      <c r="EX609" s="48"/>
      <c r="EY609" s="48"/>
      <c r="EZ609" s="48"/>
      <c r="FA609" s="48"/>
      <c r="FB609" s="48"/>
      <c r="FC609" s="48"/>
      <c r="FD609" s="48"/>
    </row>
    <row r="610" spans="1:160" s="19" customFormat="1" ht="15" customHeight="1" x14ac:dyDescent="0.25">
      <c r="A610" s="82"/>
      <c r="B610" s="82"/>
      <c r="C610" s="82"/>
      <c r="AF610" s="82"/>
      <c r="AG610" s="82"/>
      <c r="AH610" s="81"/>
      <c r="AI610" s="45"/>
      <c r="AJ610" s="46"/>
      <c r="AK610" s="46"/>
      <c r="AL610" s="46"/>
      <c r="AM610" s="46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5"/>
      <c r="BQ610" s="45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47"/>
      <c r="CD610" s="47"/>
      <c r="CE610" s="47"/>
      <c r="CF610" s="47"/>
      <c r="CG610" s="47"/>
      <c r="CH610" s="47"/>
      <c r="CI610" s="47"/>
      <c r="CJ610" s="47"/>
      <c r="CK610" s="47"/>
      <c r="CL610" s="47"/>
      <c r="CM610" s="47"/>
      <c r="CN610" s="47"/>
      <c r="CO610" s="47"/>
      <c r="CP610" s="47"/>
      <c r="CQ610" s="47"/>
      <c r="CR610" s="47"/>
      <c r="CS610" s="47"/>
      <c r="CT610" s="47"/>
      <c r="CU610" s="47"/>
      <c r="CV610" s="47"/>
      <c r="CW610" s="47"/>
      <c r="CX610" s="47"/>
      <c r="CY610" s="47"/>
      <c r="CZ610" s="47"/>
      <c r="DA610" s="47"/>
      <c r="DB610" s="47"/>
      <c r="DC610" s="47"/>
      <c r="DD610" s="47"/>
      <c r="DE610" s="47"/>
      <c r="DF610" s="47"/>
      <c r="DG610" s="47"/>
      <c r="DH610" s="47"/>
      <c r="DI610" s="47"/>
      <c r="DJ610" s="47"/>
      <c r="DK610" s="47"/>
      <c r="DL610" s="47"/>
      <c r="DM610" s="47"/>
      <c r="DN610" s="47"/>
      <c r="DO610" s="47"/>
      <c r="DP610" s="47"/>
      <c r="DQ610" s="47"/>
      <c r="DR610" s="47"/>
      <c r="DS610" s="47"/>
      <c r="DT610" s="47"/>
      <c r="DU610" s="47"/>
      <c r="DV610" s="47"/>
      <c r="DW610" s="47"/>
      <c r="DX610" s="47"/>
      <c r="DY610" s="47"/>
      <c r="DZ610" s="47"/>
      <c r="EA610" s="47"/>
      <c r="EB610" s="47"/>
      <c r="EC610" s="47"/>
      <c r="ED610" s="47"/>
      <c r="EE610" s="47"/>
      <c r="EF610" s="47"/>
      <c r="EG610" s="47"/>
      <c r="EH610" s="47"/>
      <c r="EI610" s="47"/>
      <c r="EJ610" s="47"/>
      <c r="EK610" s="47"/>
      <c r="EL610" s="47"/>
      <c r="EM610" s="47"/>
      <c r="EN610" s="47"/>
      <c r="EO610" s="47"/>
      <c r="EP610" s="47"/>
      <c r="EQ610" s="47"/>
      <c r="ER610" s="47"/>
      <c r="ES610" s="47"/>
      <c r="EX610" s="48"/>
      <c r="EY610" s="48"/>
      <c r="EZ610" s="48"/>
      <c r="FA610" s="48"/>
      <c r="FB610" s="48"/>
      <c r="FC610" s="48"/>
      <c r="FD610" s="48"/>
    </row>
    <row r="611" spans="1:160" s="19" customFormat="1" ht="15" customHeight="1" x14ac:dyDescent="0.25">
      <c r="A611" s="82"/>
      <c r="B611" s="82"/>
      <c r="C611" s="82"/>
      <c r="AF611" s="82"/>
      <c r="AG611" s="82"/>
      <c r="AH611" s="81"/>
      <c r="AI611" s="45"/>
      <c r="AJ611" s="46"/>
      <c r="AK611" s="46"/>
      <c r="AL611" s="46"/>
      <c r="AM611" s="46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5"/>
      <c r="BQ611" s="45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47"/>
      <c r="CD611" s="47"/>
      <c r="CE611" s="47"/>
      <c r="CF611" s="47"/>
      <c r="CG611" s="47"/>
      <c r="CH611" s="47"/>
      <c r="CI611" s="47"/>
      <c r="CJ611" s="47"/>
      <c r="CK611" s="47"/>
      <c r="CL611" s="47"/>
      <c r="CM611" s="47"/>
      <c r="CN611" s="47"/>
      <c r="CO611" s="47"/>
      <c r="CP611" s="47"/>
      <c r="CQ611" s="47"/>
      <c r="CR611" s="47"/>
      <c r="CS611" s="47"/>
      <c r="CT611" s="47"/>
      <c r="CU611" s="47"/>
      <c r="CV611" s="47"/>
      <c r="CW611" s="47"/>
      <c r="CX611" s="47"/>
      <c r="CY611" s="47"/>
      <c r="CZ611" s="47"/>
      <c r="DA611" s="47"/>
      <c r="DB611" s="47"/>
      <c r="DC611" s="47"/>
      <c r="DD611" s="47"/>
      <c r="DE611" s="47"/>
      <c r="DF611" s="47"/>
      <c r="DG611" s="47"/>
      <c r="DH611" s="47"/>
      <c r="DI611" s="47"/>
      <c r="DJ611" s="47"/>
      <c r="DK611" s="47"/>
      <c r="DL611" s="47"/>
      <c r="DM611" s="47"/>
      <c r="DN611" s="47"/>
      <c r="DO611" s="47"/>
      <c r="DP611" s="47"/>
      <c r="DQ611" s="47"/>
      <c r="DR611" s="47"/>
      <c r="DS611" s="47"/>
      <c r="DT611" s="47"/>
      <c r="DU611" s="47"/>
      <c r="DV611" s="47"/>
      <c r="DW611" s="47"/>
      <c r="DX611" s="47"/>
      <c r="DY611" s="47"/>
      <c r="DZ611" s="47"/>
      <c r="EA611" s="47"/>
      <c r="EB611" s="47"/>
      <c r="EC611" s="47"/>
      <c r="ED611" s="47"/>
      <c r="EE611" s="47"/>
      <c r="EF611" s="47"/>
      <c r="EG611" s="47"/>
      <c r="EH611" s="47"/>
      <c r="EI611" s="47"/>
      <c r="EJ611" s="47"/>
      <c r="EK611" s="47"/>
      <c r="EL611" s="47"/>
      <c r="EM611" s="47"/>
      <c r="EN611" s="47"/>
      <c r="EO611" s="47"/>
      <c r="EP611" s="47"/>
      <c r="EQ611" s="47"/>
      <c r="ER611" s="47"/>
      <c r="ES611" s="47"/>
      <c r="EX611" s="48"/>
      <c r="EY611" s="48"/>
      <c r="EZ611" s="48"/>
      <c r="FA611" s="48"/>
      <c r="FB611" s="48"/>
      <c r="FC611" s="48"/>
      <c r="FD611" s="48"/>
    </row>
    <row r="612" spans="1:160" s="19" customFormat="1" ht="15" customHeight="1" x14ac:dyDescent="0.25">
      <c r="A612" s="82"/>
      <c r="B612" s="82"/>
      <c r="C612" s="82"/>
      <c r="AF612" s="82"/>
      <c r="AG612" s="82"/>
      <c r="AH612" s="81"/>
      <c r="AI612" s="45"/>
      <c r="AJ612" s="46"/>
      <c r="AK612" s="46"/>
      <c r="AL612" s="46"/>
      <c r="AM612" s="46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5"/>
      <c r="BQ612" s="45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47"/>
      <c r="CD612" s="47"/>
      <c r="CE612" s="47"/>
      <c r="CF612" s="47"/>
      <c r="CG612" s="47"/>
      <c r="CH612" s="47"/>
      <c r="CI612" s="47"/>
      <c r="CJ612" s="47"/>
      <c r="CK612" s="47"/>
      <c r="CL612" s="47"/>
      <c r="CM612" s="47"/>
      <c r="CN612" s="47"/>
      <c r="CO612" s="47"/>
      <c r="CP612" s="47"/>
      <c r="CQ612" s="47"/>
      <c r="CR612" s="47"/>
      <c r="CS612" s="47"/>
      <c r="CT612" s="47"/>
      <c r="CU612" s="47"/>
      <c r="CV612" s="47"/>
      <c r="CW612" s="47"/>
      <c r="CX612" s="47"/>
      <c r="CY612" s="47"/>
      <c r="CZ612" s="47"/>
      <c r="DA612" s="47"/>
      <c r="DB612" s="47"/>
      <c r="DC612" s="47"/>
      <c r="DD612" s="47"/>
      <c r="DE612" s="47"/>
      <c r="DF612" s="47"/>
      <c r="DG612" s="47"/>
      <c r="DH612" s="47"/>
      <c r="DI612" s="47"/>
      <c r="DJ612" s="47"/>
      <c r="DK612" s="47"/>
      <c r="DL612" s="47"/>
      <c r="DM612" s="47"/>
      <c r="DN612" s="47"/>
      <c r="DO612" s="47"/>
      <c r="DP612" s="47"/>
      <c r="DQ612" s="47"/>
      <c r="DR612" s="47"/>
      <c r="DS612" s="47"/>
      <c r="DT612" s="47"/>
      <c r="DU612" s="47"/>
      <c r="DV612" s="47"/>
      <c r="DW612" s="47"/>
      <c r="DX612" s="47"/>
      <c r="DY612" s="47"/>
      <c r="DZ612" s="47"/>
      <c r="EA612" s="47"/>
      <c r="EB612" s="47"/>
      <c r="EC612" s="47"/>
      <c r="ED612" s="47"/>
      <c r="EE612" s="47"/>
      <c r="EF612" s="47"/>
      <c r="EG612" s="47"/>
      <c r="EH612" s="47"/>
      <c r="EI612" s="47"/>
      <c r="EJ612" s="47"/>
      <c r="EK612" s="47"/>
      <c r="EL612" s="47"/>
      <c r="EM612" s="47"/>
      <c r="EN612" s="47"/>
      <c r="EO612" s="47"/>
      <c r="EP612" s="47"/>
      <c r="EQ612" s="47"/>
      <c r="ER612" s="47"/>
      <c r="ES612" s="47"/>
      <c r="EX612" s="48"/>
      <c r="EY612" s="48"/>
      <c r="EZ612" s="48"/>
      <c r="FA612" s="48"/>
      <c r="FB612" s="48"/>
      <c r="FC612" s="48"/>
      <c r="FD612" s="48"/>
    </row>
    <row r="613" spans="1:160" s="19" customFormat="1" ht="15" customHeight="1" x14ac:dyDescent="0.25">
      <c r="A613" s="82"/>
      <c r="B613" s="82"/>
      <c r="C613" s="82"/>
      <c r="AF613" s="82"/>
      <c r="AG613" s="82"/>
      <c r="AH613" s="81"/>
      <c r="AI613" s="45"/>
      <c r="AJ613" s="46"/>
      <c r="AK613" s="46"/>
      <c r="AL613" s="46"/>
      <c r="AM613" s="46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5"/>
      <c r="BQ613" s="45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47"/>
      <c r="CD613" s="47"/>
      <c r="CE613" s="47"/>
      <c r="CF613" s="47"/>
      <c r="CG613" s="47"/>
      <c r="CH613" s="47"/>
      <c r="CI613" s="47"/>
      <c r="CJ613" s="47"/>
      <c r="CK613" s="47"/>
      <c r="CL613" s="47"/>
      <c r="CM613" s="47"/>
      <c r="CN613" s="47"/>
      <c r="CO613" s="47"/>
      <c r="CP613" s="47"/>
      <c r="CQ613" s="47"/>
      <c r="CR613" s="47"/>
      <c r="CS613" s="47"/>
      <c r="CT613" s="47"/>
      <c r="CU613" s="47"/>
      <c r="CV613" s="47"/>
      <c r="CW613" s="47"/>
      <c r="CX613" s="47"/>
      <c r="CY613" s="47"/>
      <c r="CZ613" s="47"/>
      <c r="DA613" s="47"/>
      <c r="DB613" s="47"/>
      <c r="DC613" s="47"/>
      <c r="DD613" s="47"/>
      <c r="DE613" s="47"/>
      <c r="DF613" s="47"/>
      <c r="DG613" s="47"/>
      <c r="DH613" s="47"/>
      <c r="DI613" s="47"/>
      <c r="DJ613" s="47"/>
      <c r="DK613" s="47"/>
      <c r="DL613" s="47"/>
      <c r="DM613" s="47"/>
      <c r="DN613" s="47"/>
      <c r="DO613" s="47"/>
      <c r="DP613" s="47"/>
      <c r="DQ613" s="47"/>
      <c r="DR613" s="47"/>
      <c r="DS613" s="47"/>
      <c r="DT613" s="47"/>
      <c r="DU613" s="47"/>
      <c r="DV613" s="47"/>
      <c r="DW613" s="47"/>
      <c r="DX613" s="47"/>
      <c r="DY613" s="47"/>
      <c r="DZ613" s="47"/>
      <c r="EA613" s="47"/>
      <c r="EB613" s="47"/>
      <c r="EC613" s="47"/>
      <c r="ED613" s="47"/>
      <c r="EE613" s="47"/>
      <c r="EF613" s="47"/>
      <c r="EG613" s="47"/>
      <c r="EH613" s="47"/>
      <c r="EI613" s="47"/>
      <c r="EJ613" s="47"/>
      <c r="EK613" s="47"/>
      <c r="EL613" s="47"/>
      <c r="EM613" s="47"/>
      <c r="EN613" s="47"/>
      <c r="EO613" s="47"/>
      <c r="EP613" s="47"/>
      <c r="EQ613" s="47"/>
      <c r="ER613" s="47"/>
      <c r="ES613" s="47"/>
      <c r="EX613" s="48"/>
      <c r="EY613" s="48"/>
      <c r="EZ613" s="48"/>
      <c r="FA613" s="48"/>
      <c r="FB613" s="48"/>
      <c r="FC613" s="48"/>
      <c r="FD613" s="48"/>
    </row>
    <row r="614" spans="1:160" s="19" customFormat="1" ht="15" customHeight="1" x14ac:dyDescent="0.25">
      <c r="A614" s="82"/>
      <c r="B614" s="82"/>
      <c r="C614" s="82"/>
      <c r="AF614" s="82"/>
      <c r="AG614" s="82"/>
      <c r="AH614" s="81"/>
      <c r="AI614" s="45"/>
      <c r="AJ614" s="46"/>
      <c r="AK614" s="46"/>
      <c r="AL614" s="46"/>
      <c r="AM614" s="46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5"/>
      <c r="BQ614" s="45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47"/>
      <c r="CD614" s="47"/>
      <c r="CE614" s="47"/>
      <c r="CF614" s="47"/>
      <c r="CG614" s="47"/>
      <c r="CH614" s="47"/>
      <c r="CI614" s="47"/>
      <c r="CJ614" s="47"/>
      <c r="CK614" s="47"/>
      <c r="CL614" s="47"/>
      <c r="CM614" s="47"/>
      <c r="CN614" s="47"/>
      <c r="CO614" s="47"/>
      <c r="CP614" s="47"/>
      <c r="CQ614" s="47"/>
      <c r="CR614" s="47"/>
      <c r="CS614" s="47"/>
      <c r="CT614" s="47"/>
      <c r="CU614" s="47"/>
      <c r="CV614" s="47"/>
      <c r="CW614" s="47"/>
      <c r="CX614" s="47"/>
      <c r="CY614" s="47"/>
      <c r="CZ614" s="47"/>
      <c r="DA614" s="47"/>
      <c r="DB614" s="47"/>
      <c r="DC614" s="47"/>
      <c r="DD614" s="47"/>
      <c r="DE614" s="47"/>
      <c r="DF614" s="47"/>
      <c r="DG614" s="47"/>
      <c r="DH614" s="47"/>
      <c r="DI614" s="47"/>
      <c r="DJ614" s="47"/>
      <c r="DK614" s="47"/>
      <c r="DL614" s="47"/>
      <c r="DM614" s="47"/>
      <c r="DN614" s="47"/>
      <c r="DO614" s="47"/>
      <c r="DP614" s="47"/>
      <c r="DQ614" s="47"/>
      <c r="DR614" s="47"/>
      <c r="DS614" s="47"/>
      <c r="DT614" s="47"/>
      <c r="DU614" s="47"/>
      <c r="DV614" s="47"/>
      <c r="DW614" s="47"/>
      <c r="DX614" s="47"/>
      <c r="DY614" s="47"/>
      <c r="DZ614" s="47"/>
      <c r="EA614" s="47"/>
      <c r="EB614" s="47"/>
      <c r="EC614" s="47"/>
      <c r="ED614" s="47"/>
      <c r="EE614" s="47"/>
      <c r="EF614" s="47"/>
      <c r="EG614" s="47"/>
      <c r="EH614" s="47"/>
      <c r="EI614" s="47"/>
      <c r="EJ614" s="47"/>
      <c r="EK614" s="47"/>
      <c r="EL614" s="47"/>
      <c r="EM614" s="47"/>
      <c r="EN614" s="47"/>
      <c r="EO614" s="47"/>
      <c r="EP614" s="47"/>
      <c r="EQ614" s="47"/>
      <c r="ER614" s="47"/>
      <c r="ES614" s="47"/>
      <c r="EX614" s="48"/>
      <c r="EY614" s="48"/>
      <c r="EZ614" s="48"/>
      <c r="FA614" s="48"/>
      <c r="FB614" s="48"/>
      <c r="FC614" s="48"/>
      <c r="FD614" s="48"/>
    </row>
    <row r="615" spans="1:160" s="19" customFormat="1" ht="15" customHeight="1" x14ac:dyDescent="0.25">
      <c r="A615" s="82"/>
      <c r="B615" s="82"/>
      <c r="C615" s="82"/>
      <c r="AF615" s="82"/>
      <c r="AG615" s="82"/>
      <c r="AH615" s="81"/>
      <c r="AI615" s="45"/>
      <c r="AJ615" s="46"/>
      <c r="AK615" s="46"/>
      <c r="AL615" s="46"/>
      <c r="AM615" s="46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5"/>
      <c r="BQ615" s="45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47"/>
      <c r="CD615" s="47"/>
      <c r="CE615" s="47"/>
      <c r="CF615" s="47"/>
      <c r="CG615" s="47"/>
      <c r="CH615" s="47"/>
      <c r="CI615" s="47"/>
      <c r="CJ615" s="47"/>
      <c r="CK615" s="47"/>
      <c r="CL615" s="47"/>
      <c r="CM615" s="47"/>
      <c r="CN615" s="47"/>
      <c r="CO615" s="47"/>
      <c r="CP615" s="47"/>
      <c r="CQ615" s="47"/>
      <c r="CR615" s="47"/>
      <c r="CS615" s="47"/>
      <c r="CT615" s="47"/>
      <c r="CU615" s="47"/>
      <c r="CV615" s="47"/>
      <c r="CW615" s="47"/>
      <c r="CX615" s="47"/>
      <c r="CY615" s="47"/>
      <c r="CZ615" s="47"/>
      <c r="DA615" s="47"/>
      <c r="DB615" s="47"/>
      <c r="DC615" s="47"/>
      <c r="DD615" s="47"/>
      <c r="DE615" s="47"/>
      <c r="DF615" s="47"/>
      <c r="DG615" s="47"/>
      <c r="DH615" s="47"/>
      <c r="DI615" s="47"/>
      <c r="DJ615" s="47"/>
      <c r="DK615" s="47"/>
      <c r="DL615" s="47"/>
      <c r="DM615" s="47"/>
      <c r="DN615" s="47"/>
      <c r="DO615" s="47"/>
      <c r="DP615" s="47"/>
      <c r="DQ615" s="47"/>
      <c r="DR615" s="47"/>
      <c r="DS615" s="47"/>
      <c r="DT615" s="47"/>
      <c r="DU615" s="47"/>
      <c r="DV615" s="47"/>
      <c r="DW615" s="47"/>
      <c r="DX615" s="47"/>
      <c r="DY615" s="47"/>
      <c r="DZ615" s="47"/>
      <c r="EA615" s="47"/>
      <c r="EB615" s="47"/>
      <c r="EC615" s="47"/>
      <c r="ED615" s="47"/>
      <c r="EE615" s="47"/>
      <c r="EF615" s="47"/>
      <c r="EG615" s="47"/>
      <c r="EH615" s="47"/>
      <c r="EI615" s="47"/>
      <c r="EJ615" s="47"/>
      <c r="EK615" s="47"/>
      <c r="EL615" s="47"/>
      <c r="EM615" s="47"/>
      <c r="EN615" s="47"/>
      <c r="EO615" s="47"/>
      <c r="EP615" s="47"/>
      <c r="EQ615" s="47"/>
      <c r="ER615" s="47"/>
      <c r="ES615" s="47"/>
      <c r="EX615" s="48"/>
      <c r="EY615" s="48"/>
      <c r="EZ615" s="48"/>
      <c r="FA615" s="48"/>
      <c r="FB615" s="48"/>
      <c r="FC615" s="48"/>
      <c r="FD615" s="48"/>
    </row>
    <row r="616" spans="1:160" s="19" customFormat="1" ht="15" customHeight="1" x14ac:dyDescent="0.25">
      <c r="A616" s="82"/>
      <c r="B616" s="82"/>
      <c r="C616" s="82"/>
      <c r="AF616" s="82"/>
      <c r="AG616" s="82"/>
      <c r="AH616" s="81"/>
      <c r="AI616" s="45"/>
      <c r="AJ616" s="46"/>
      <c r="AK616" s="46"/>
      <c r="AL616" s="46"/>
      <c r="AM616" s="46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5"/>
      <c r="BQ616" s="45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47"/>
      <c r="CD616" s="47"/>
      <c r="CE616" s="47"/>
      <c r="CF616" s="47"/>
      <c r="CG616" s="47"/>
      <c r="CH616" s="47"/>
      <c r="CI616" s="47"/>
      <c r="CJ616" s="47"/>
      <c r="CK616" s="47"/>
      <c r="CL616" s="47"/>
      <c r="CM616" s="47"/>
      <c r="CN616" s="47"/>
      <c r="CO616" s="47"/>
      <c r="CP616" s="47"/>
      <c r="CQ616" s="47"/>
      <c r="CR616" s="47"/>
      <c r="CS616" s="47"/>
      <c r="CT616" s="47"/>
      <c r="CU616" s="47"/>
      <c r="CV616" s="47"/>
      <c r="CW616" s="47"/>
      <c r="CX616" s="47"/>
      <c r="CY616" s="47"/>
      <c r="CZ616" s="47"/>
      <c r="DA616" s="47"/>
      <c r="DB616" s="47"/>
      <c r="DC616" s="47"/>
      <c r="DD616" s="47"/>
      <c r="DE616" s="47"/>
      <c r="DF616" s="47"/>
      <c r="DG616" s="47"/>
      <c r="DH616" s="47"/>
      <c r="DI616" s="47"/>
      <c r="DJ616" s="47"/>
      <c r="DK616" s="47"/>
      <c r="DL616" s="47"/>
      <c r="DM616" s="47"/>
      <c r="DN616" s="47"/>
      <c r="DO616" s="47"/>
      <c r="DP616" s="47"/>
      <c r="DQ616" s="47"/>
      <c r="DR616" s="47"/>
      <c r="DS616" s="47"/>
      <c r="DT616" s="47"/>
      <c r="DU616" s="47"/>
      <c r="DV616" s="47"/>
      <c r="DW616" s="47"/>
      <c r="DX616" s="47"/>
      <c r="DY616" s="47"/>
      <c r="DZ616" s="47"/>
      <c r="EA616" s="47"/>
      <c r="EB616" s="47"/>
      <c r="EC616" s="47"/>
      <c r="ED616" s="47"/>
      <c r="EE616" s="47"/>
      <c r="EF616" s="47"/>
      <c r="EG616" s="47"/>
      <c r="EH616" s="47"/>
      <c r="EI616" s="47"/>
      <c r="EJ616" s="47"/>
      <c r="EK616" s="47"/>
      <c r="EL616" s="47"/>
      <c r="EM616" s="47"/>
      <c r="EN616" s="47"/>
      <c r="EO616" s="47"/>
      <c r="EP616" s="47"/>
      <c r="EQ616" s="47"/>
      <c r="ER616" s="47"/>
      <c r="ES616" s="47"/>
      <c r="EX616" s="48"/>
      <c r="EY616" s="48"/>
      <c r="EZ616" s="48"/>
      <c r="FA616" s="48"/>
      <c r="FB616" s="48"/>
      <c r="FC616" s="48"/>
      <c r="FD616" s="48"/>
    </row>
    <row r="617" spans="1:160" s="19" customFormat="1" ht="15" customHeight="1" x14ac:dyDescent="0.25">
      <c r="A617" s="82"/>
      <c r="B617" s="82"/>
      <c r="C617" s="82"/>
      <c r="AF617" s="82"/>
      <c r="AG617" s="82"/>
      <c r="AH617" s="81"/>
      <c r="AI617" s="45"/>
      <c r="AJ617" s="46"/>
      <c r="AK617" s="46"/>
      <c r="AL617" s="46"/>
      <c r="AM617" s="46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5"/>
      <c r="BQ617" s="45"/>
      <c r="BR617" s="47"/>
      <c r="BS617" s="47"/>
      <c r="BT617" s="47"/>
      <c r="BU617" s="47"/>
      <c r="BV617" s="47"/>
      <c r="BW617" s="47"/>
      <c r="BX617" s="47"/>
      <c r="BY617" s="47"/>
      <c r="BZ617" s="47"/>
      <c r="CA617" s="47"/>
      <c r="CB617" s="47"/>
      <c r="CC617" s="47"/>
      <c r="CD617" s="47"/>
      <c r="CE617" s="47"/>
      <c r="CF617" s="47"/>
      <c r="CG617" s="47"/>
      <c r="CH617" s="47"/>
      <c r="CI617" s="47"/>
      <c r="CJ617" s="47"/>
      <c r="CK617" s="47"/>
      <c r="CL617" s="47"/>
      <c r="CM617" s="47"/>
      <c r="CN617" s="47"/>
      <c r="CO617" s="47"/>
      <c r="CP617" s="47"/>
      <c r="CQ617" s="47"/>
      <c r="CR617" s="47"/>
      <c r="CS617" s="47"/>
      <c r="CT617" s="47"/>
      <c r="CU617" s="47"/>
      <c r="CV617" s="47"/>
      <c r="CW617" s="47"/>
      <c r="CX617" s="47"/>
      <c r="CY617" s="47"/>
      <c r="CZ617" s="47"/>
      <c r="DA617" s="47"/>
      <c r="DB617" s="47"/>
      <c r="DC617" s="47"/>
      <c r="DD617" s="47"/>
      <c r="DE617" s="47"/>
      <c r="DF617" s="47"/>
      <c r="DG617" s="47"/>
      <c r="DH617" s="47"/>
      <c r="DI617" s="47"/>
      <c r="DJ617" s="47"/>
      <c r="DK617" s="47"/>
      <c r="DL617" s="47"/>
      <c r="DM617" s="47"/>
      <c r="DN617" s="47"/>
      <c r="DO617" s="47"/>
      <c r="DP617" s="47"/>
      <c r="DQ617" s="47"/>
      <c r="DR617" s="47"/>
      <c r="DS617" s="47"/>
      <c r="DT617" s="47"/>
      <c r="DU617" s="47"/>
      <c r="DV617" s="47"/>
      <c r="DW617" s="47"/>
      <c r="DX617" s="47"/>
      <c r="DY617" s="47"/>
      <c r="DZ617" s="47"/>
      <c r="EA617" s="47"/>
      <c r="EB617" s="47"/>
      <c r="EC617" s="47"/>
      <c r="ED617" s="47"/>
      <c r="EE617" s="47"/>
      <c r="EF617" s="47"/>
      <c r="EG617" s="47"/>
      <c r="EH617" s="47"/>
      <c r="EI617" s="47"/>
      <c r="EJ617" s="47"/>
      <c r="EK617" s="47"/>
      <c r="EL617" s="47"/>
      <c r="EM617" s="47"/>
      <c r="EN617" s="47"/>
      <c r="EO617" s="47"/>
      <c r="EP617" s="47"/>
      <c r="EQ617" s="47"/>
      <c r="ER617" s="47"/>
      <c r="ES617" s="47"/>
      <c r="EX617" s="48"/>
      <c r="EY617" s="48"/>
      <c r="EZ617" s="48"/>
      <c r="FA617" s="48"/>
      <c r="FB617" s="48"/>
      <c r="FC617" s="48"/>
      <c r="FD617" s="48"/>
    </row>
    <row r="618" spans="1:160" s="19" customFormat="1" ht="15" customHeight="1" x14ac:dyDescent="0.25">
      <c r="A618" s="82"/>
      <c r="B618" s="82"/>
      <c r="C618" s="82"/>
      <c r="AF618" s="82"/>
      <c r="AG618" s="82"/>
      <c r="AH618" s="81"/>
      <c r="AI618" s="45"/>
      <c r="AJ618" s="46"/>
      <c r="AK618" s="46"/>
      <c r="AL618" s="46"/>
      <c r="AM618" s="46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5"/>
      <c r="BQ618" s="45"/>
      <c r="BR618" s="47"/>
      <c r="BS618" s="47"/>
      <c r="BT618" s="47"/>
      <c r="BU618" s="47"/>
      <c r="BV618" s="47"/>
      <c r="BW618" s="47"/>
      <c r="BX618" s="47"/>
      <c r="BY618" s="47"/>
      <c r="BZ618" s="47"/>
      <c r="CA618" s="47"/>
      <c r="CB618" s="47"/>
      <c r="CC618" s="47"/>
      <c r="CD618" s="47"/>
      <c r="CE618" s="47"/>
      <c r="CF618" s="47"/>
      <c r="CG618" s="47"/>
      <c r="CH618" s="47"/>
      <c r="CI618" s="47"/>
      <c r="CJ618" s="47"/>
      <c r="CK618" s="47"/>
      <c r="CL618" s="47"/>
      <c r="CM618" s="47"/>
      <c r="CN618" s="47"/>
      <c r="CO618" s="47"/>
      <c r="CP618" s="47"/>
      <c r="CQ618" s="47"/>
      <c r="CR618" s="47"/>
      <c r="CS618" s="47"/>
      <c r="CT618" s="47"/>
      <c r="CU618" s="47"/>
      <c r="CV618" s="47"/>
      <c r="CW618" s="47"/>
      <c r="CX618" s="47"/>
      <c r="CY618" s="47"/>
      <c r="CZ618" s="47"/>
      <c r="DA618" s="47"/>
      <c r="DB618" s="47"/>
      <c r="DC618" s="47"/>
      <c r="DD618" s="47"/>
      <c r="DE618" s="47"/>
      <c r="DF618" s="47"/>
      <c r="DG618" s="47"/>
      <c r="DH618" s="47"/>
      <c r="DI618" s="47"/>
      <c r="DJ618" s="47"/>
      <c r="DK618" s="47"/>
      <c r="DL618" s="47"/>
      <c r="DM618" s="47"/>
      <c r="DN618" s="47"/>
      <c r="DO618" s="47"/>
      <c r="DP618" s="47"/>
      <c r="DQ618" s="47"/>
      <c r="DR618" s="47"/>
      <c r="DS618" s="47"/>
      <c r="DT618" s="47"/>
      <c r="DU618" s="47"/>
      <c r="DV618" s="47"/>
      <c r="DW618" s="47"/>
      <c r="DX618" s="47"/>
      <c r="DY618" s="47"/>
      <c r="DZ618" s="47"/>
      <c r="EA618" s="47"/>
      <c r="EB618" s="47"/>
      <c r="EC618" s="47"/>
      <c r="ED618" s="47"/>
      <c r="EE618" s="47"/>
      <c r="EF618" s="47"/>
      <c r="EG618" s="47"/>
      <c r="EH618" s="47"/>
      <c r="EI618" s="47"/>
      <c r="EJ618" s="47"/>
      <c r="EK618" s="47"/>
      <c r="EL618" s="47"/>
      <c r="EM618" s="47"/>
      <c r="EN618" s="47"/>
      <c r="EO618" s="47"/>
      <c r="EP618" s="47"/>
      <c r="EQ618" s="47"/>
      <c r="ER618" s="47"/>
      <c r="ES618" s="47"/>
      <c r="EX618" s="48"/>
      <c r="EY618" s="48"/>
      <c r="EZ618" s="48"/>
      <c r="FA618" s="48"/>
      <c r="FB618" s="48"/>
      <c r="FC618" s="48"/>
      <c r="FD618" s="48"/>
    </row>
    <row r="619" spans="1:160" s="19" customFormat="1" ht="15" customHeight="1" x14ac:dyDescent="0.25">
      <c r="A619" s="82"/>
      <c r="B619" s="82"/>
      <c r="C619" s="82"/>
      <c r="AF619" s="82"/>
      <c r="AG619" s="82"/>
      <c r="AH619" s="81"/>
      <c r="AI619" s="45"/>
      <c r="AJ619" s="46"/>
      <c r="AK619" s="46"/>
      <c r="AL619" s="46"/>
      <c r="AM619" s="46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5"/>
      <c r="BQ619" s="45"/>
      <c r="BR619" s="47"/>
      <c r="BS619" s="47"/>
      <c r="BT619" s="47"/>
      <c r="BU619" s="47"/>
      <c r="BV619" s="47"/>
      <c r="BW619" s="47"/>
      <c r="BX619" s="47"/>
      <c r="BY619" s="47"/>
      <c r="BZ619" s="47"/>
      <c r="CA619" s="47"/>
      <c r="CB619" s="47"/>
      <c r="CC619" s="47"/>
      <c r="CD619" s="47"/>
      <c r="CE619" s="47"/>
      <c r="CF619" s="47"/>
      <c r="CG619" s="47"/>
      <c r="CH619" s="47"/>
      <c r="CI619" s="47"/>
      <c r="CJ619" s="47"/>
      <c r="CK619" s="47"/>
      <c r="CL619" s="47"/>
      <c r="CM619" s="47"/>
      <c r="CN619" s="47"/>
      <c r="CO619" s="47"/>
      <c r="CP619" s="47"/>
      <c r="CQ619" s="47"/>
      <c r="CR619" s="47"/>
      <c r="CS619" s="47"/>
      <c r="CT619" s="47"/>
      <c r="CU619" s="47"/>
      <c r="CV619" s="47"/>
      <c r="CW619" s="47"/>
      <c r="CX619" s="47"/>
      <c r="CY619" s="47"/>
      <c r="CZ619" s="47"/>
      <c r="DA619" s="47"/>
      <c r="DB619" s="47"/>
      <c r="DC619" s="47"/>
      <c r="DD619" s="47"/>
      <c r="DE619" s="47"/>
      <c r="DF619" s="47"/>
      <c r="DG619" s="47"/>
      <c r="DH619" s="47"/>
      <c r="DI619" s="47"/>
      <c r="DJ619" s="47"/>
      <c r="DK619" s="47"/>
      <c r="DL619" s="47"/>
      <c r="DM619" s="47"/>
      <c r="DN619" s="47"/>
      <c r="DO619" s="47"/>
      <c r="DP619" s="47"/>
      <c r="DQ619" s="47"/>
      <c r="DR619" s="47"/>
      <c r="DS619" s="47"/>
      <c r="DT619" s="47"/>
      <c r="DU619" s="47"/>
      <c r="DV619" s="47"/>
      <c r="DW619" s="47"/>
      <c r="DX619" s="47"/>
      <c r="DY619" s="47"/>
      <c r="DZ619" s="47"/>
      <c r="EA619" s="47"/>
      <c r="EB619" s="47"/>
      <c r="EC619" s="47"/>
      <c r="ED619" s="47"/>
      <c r="EE619" s="47"/>
      <c r="EF619" s="47"/>
      <c r="EG619" s="47"/>
      <c r="EH619" s="47"/>
      <c r="EI619" s="47"/>
      <c r="EJ619" s="47"/>
      <c r="EK619" s="47"/>
      <c r="EL619" s="47"/>
      <c r="EM619" s="47"/>
      <c r="EN619" s="47"/>
      <c r="EO619" s="47"/>
      <c r="EP619" s="47"/>
      <c r="EQ619" s="47"/>
      <c r="ER619" s="47"/>
      <c r="ES619" s="47"/>
      <c r="EX619" s="48"/>
      <c r="EY619" s="48"/>
      <c r="EZ619" s="48"/>
      <c r="FA619" s="48"/>
      <c r="FB619" s="48"/>
      <c r="FC619" s="48"/>
      <c r="FD619" s="48"/>
    </row>
    <row r="620" spans="1:160" s="19" customFormat="1" ht="15" customHeight="1" x14ac:dyDescent="0.25">
      <c r="A620" s="82"/>
      <c r="B620" s="82"/>
      <c r="C620" s="82"/>
      <c r="AF620" s="82"/>
      <c r="AG620" s="82"/>
      <c r="AH620" s="81"/>
      <c r="AI620" s="45"/>
      <c r="AJ620" s="46"/>
      <c r="AK620" s="46"/>
      <c r="AL620" s="46"/>
      <c r="AM620" s="46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5"/>
      <c r="BQ620" s="45"/>
      <c r="BR620" s="47"/>
      <c r="BS620" s="47"/>
      <c r="BT620" s="47"/>
      <c r="BU620" s="47"/>
      <c r="BV620" s="47"/>
      <c r="BW620" s="47"/>
      <c r="BX620" s="47"/>
      <c r="BY620" s="47"/>
      <c r="BZ620" s="47"/>
      <c r="CA620" s="47"/>
      <c r="CB620" s="47"/>
      <c r="CC620" s="47"/>
      <c r="CD620" s="47"/>
      <c r="CE620" s="47"/>
      <c r="CF620" s="47"/>
      <c r="CG620" s="47"/>
      <c r="CH620" s="47"/>
      <c r="CI620" s="47"/>
      <c r="CJ620" s="47"/>
      <c r="CK620" s="47"/>
      <c r="CL620" s="47"/>
      <c r="CM620" s="47"/>
      <c r="CN620" s="47"/>
      <c r="CO620" s="47"/>
      <c r="CP620" s="47"/>
      <c r="CQ620" s="47"/>
      <c r="CR620" s="47"/>
      <c r="CS620" s="47"/>
      <c r="CT620" s="47"/>
      <c r="CU620" s="47"/>
      <c r="CV620" s="47"/>
      <c r="CW620" s="47"/>
      <c r="CX620" s="47"/>
      <c r="CY620" s="47"/>
      <c r="CZ620" s="47"/>
      <c r="DA620" s="47"/>
      <c r="DB620" s="47"/>
      <c r="DC620" s="47"/>
      <c r="DD620" s="47"/>
      <c r="DE620" s="47"/>
      <c r="DF620" s="47"/>
      <c r="DG620" s="47"/>
      <c r="DH620" s="47"/>
      <c r="DI620" s="47"/>
      <c r="DJ620" s="47"/>
      <c r="DK620" s="47"/>
      <c r="DL620" s="47"/>
      <c r="DM620" s="47"/>
      <c r="DN620" s="47"/>
      <c r="DO620" s="47"/>
      <c r="DP620" s="47"/>
      <c r="DQ620" s="47"/>
      <c r="DR620" s="47"/>
      <c r="DS620" s="47"/>
      <c r="DT620" s="47"/>
      <c r="DU620" s="47"/>
      <c r="DV620" s="47"/>
      <c r="DW620" s="47"/>
      <c r="DX620" s="47"/>
      <c r="DY620" s="47"/>
      <c r="DZ620" s="47"/>
      <c r="EA620" s="47"/>
      <c r="EB620" s="47"/>
      <c r="EC620" s="47"/>
      <c r="ED620" s="47"/>
      <c r="EE620" s="47"/>
      <c r="EF620" s="47"/>
      <c r="EG620" s="47"/>
      <c r="EH620" s="47"/>
      <c r="EI620" s="47"/>
      <c r="EJ620" s="47"/>
      <c r="EK620" s="47"/>
      <c r="EL620" s="47"/>
      <c r="EM620" s="47"/>
      <c r="EN620" s="47"/>
      <c r="EO620" s="47"/>
      <c r="EP620" s="47"/>
      <c r="EQ620" s="47"/>
      <c r="ER620" s="47"/>
      <c r="ES620" s="47"/>
      <c r="EX620" s="48"/>
      <c r="EY620" s="48"/>
      <c r="EZ620" s="48"/>
      <c r="FA620" s="48"/>
      <c r="FB620" s="48"/>
      <c r="FC620" s="48"/>
      <c r="FD620" s="48"/>
    </row>
    <row r="621" spans="1:160" s="19" customFormat="1" ht="15" customHeight="1" x14ac:dyDescent="0.25">
      <c r="A621" s="82"/>
      <c r="B621" s="82"/>
      <c r="C621" s="82"/>
      <c r="AF621" s="82"/>
      <c r="AG621" s="82"/>
      <c r="AH621" s="81"/>
      <c r="AI621" s="45"/>
      <c r="AJ621" s="46"/>
      <c r="AK621" s="46"/>
      <c r="AL621" s="46"/>
      <c r="AM621" s="46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5"/>
      <c r="BQ621" s="45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47"/>
      <c r="CD621" s="47"/>
      <c r="CE621" s="47"/>
      <c r="CF621" s="47"/>
      <c r="CG621" s="47"/>
      <c r="CH621" s="47"/>
      <c r="CI621" s="47"/>
      <c r="CJ621" s="47"/>
      <c r="CK621" s="47"/>
      <c r="CL621" s="47"/>
      <c r="CM621" s="47"/>
      <c r="CN621" s="47"/>
      <c r="CO621" s="47"/>
      <c r="CP621" s="47"/>
      <c r="CQ621" s="47"/>
      <c r="CR621" s="47"/>
      <c r="CS621" s="47"/>
      <c r="CT621" s="47"/>
      <c r="CU621" s="47"/>
      <c r="CV621" s="47"/>
      <c r="CW621" s="47"/>
      <c r="CX621" s="47"/>
      <c r="CY621" s="47"/>
      <c r="CZ621" s="47"/>
      <c r="DA621" s="47"/>
      <c r="DB621" s="47"/>
      <c r="DC621" s="47"/>
      <c r="DD621" s="47"/>
      <c r="DE621" s="47"/>
      <c r="DF621" s="47"/>
      <c r="DG621" s="47"/>
      <c r="DH621" s="47"/>
      <c r="DI621" s="47"/>
      <c r="DJ621" s="47"/>
      <c r="DK621" s="47"/>
      <c r="DL621" s="47"/>
      <c r="DM621" s="47"/>
      <c r="DN621" s="47"/>
      <c r="DO621" s="47"/>
      <c r="DP621" s="47"/>
      <c r="DQ621" s="47"/>
      <c r="DR621" s="47"/>
      <c r="DS621" s="47"/>
      <c r="DT621" s="47"/>
      <c r="DU621" s="47"/>
      <c r="DV621" s="47"/>
      <c r="DW621" s="47"/>
      <c r="DX621" s="47"/>
      <c r="DY621" s="47"/>
      <c r="DZ621" s="47"/>
      <c r="EA621" s="47"/>
      <c r="EB621" s="47"/>
      <c r="EC621" s="47"/>
      <c r="ED621" s="47"/>
      <c r="EE621" s="47"/>
      <c r="EF621" s="47"/>
      <c r="EG621" s="47"/>
      <c r="EH621" s="47"/>
      <c r="EI621" s="47"/>
      <c r="EJ621" s="47"/>
      <c r="EK621" s="47"/>
      <c r="EL621" s="47"/>
      <c r="EM621" s="47"/>
      <c r="EN621" s="47"/>
      <c r="EO621" s="47"/>
      <c r="EP621" s="47"/>
      <c r="EQ621" s="47"/>
      <c r="ER621" s="47"/>
      <c r="ES621" s="47"/>
      <c r="EX621" s="48"/>
      <c r="EY621" s="48"/>
      <c r="EZ621" s="48"/>
      <c r="FA621" s="48"/>
      <c r="FB621" s="48"/>
      <c r="FC621" s="48"/>
      <c r="FD621" s="48"/>
    </row>
    <row r="622" spans="1:160" s="19" customFormat="1" ht="15" customHeight="1" x14ac:dyDescent="0.25">
      <c r="A622" s="82"/>
      <c r="B622" s="82"/>
      <c r="C622" s="82"/>
      <c r="AF622" s="82"/>
      <c r="AG622" s="82"/>
      <c r="AH622" s="81"/>
      <c r="AI622" s="45"/>
      <c r="AJ622" s="46"/>
      <c r="AK622" s="46"/>
      <c r="AL622" s="46"/>
      <c r="AM622" s="46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5"/>
      <c r="BQ622" s="45"/>
      <c r="BR622" s="47"/>
      <c r="BS622" s="47"/>
      <c r="BT622" s="47"/>
      <c r="BU622" s="47"/>
      <c r="BV622" s="47"/>
      <c r="BW622" s="47"/>
      <c r="BX622" s="47"/>
      <c r="BY622" s="47"/>
      <c r="BZ622" s="47"/>
      <c r="CA622" s="47"/>
      <c r="CB622" s="47"/>
      <c r="CC622" s="47"/>
      <c r="CD622" s="47"/>
      <c r="CE622" s="47"/>
      <c r="CF622" s="47"/>
      <c r="CG622" s="47"/>
      <c r="CH622" s="47"/>
      <c r="CI622" s="47"/>
      <c r="CJ622" s="47"/>
      <c r="CK622" s="47"/>
      <c r="CL622" s="47"/>
      <c r="CM622" s="47"/>
      <c r="CN622" s="47"/>
      <c r="CO622" s="47"/>
      <c r="CP622" s="47"/>
      <c r="CQ622" s="47"/>
      <c r="CR622" s="47"/>
      <c r="CS622" s="47"/>
      <c r="CT622" s="47"/>
      <c r="CU622" s="47"/>
      <c r="CV622" s="47"/>
      <c r="CW622" s="47"/>
      <c r="CX622" s="47"/>
      <c r="CY622" s="47"/>
      <c r="CZ622" s="47"/>
      <c r="DA622" s="47"/>
      <c r="DB622" s="47"/>
      <c r="DC622" s="47"/>
      <c r="DD622" s="47"/>
      <c r="DE622" s="47"/>
      <c r="DF622" s="47"/>
      <c r="DG622" s="47"/>
      <c r="DH622" s="47"/>
      <c r="DI622" s="47"/>
      <c r="DJ622" s="47"/>
      <c r="DK622" s="47"/>
      <c r="DL622" s="47"/>
      <c r="DM622" s="47"/>
      <c r="DN622" s="47"/>
      <c r="DO622" s="47"/>
      <c r="DP622" s="47"/>
      <c r="DQ622" s="47"/>
      <c r="DR622" s="47"/>
      <c r="DS622" s="47"/>
      <c r="DT622" s="47"/>
      <c r="DU622" s="47"/>
      <c r="DV622" s="47"/>
      <c r="DW622" s="47"/>
      <c r="DX622" s="47"/>
      <c r="DY622" s="47"/>
      <c r="DZ622" s="47"/>
      <c r="EA622" s="47"/>
      <c r="EB622" s="47"/>
      <c r="EC622" s="47"/>
      <c r="ED622" s="47"/>
      <c r="EE622" s="47"/>
      <c r="EF622" s="47"/>
      <c r="EG622" s="47"/>
      <c r="EH622" s="47"/>
      <c r="EI622" s="47"/>
      <c r="EJ622" s="47"/>
      <c r="EK622" s="47"/>
      <c r="EL622" s="47"/>
      <c r="EM622" s="47"/>
      <c r="EN622" s="47"/>
      <c r="EO622" s="47"/>
      <c r="EP622" s="47"/>
      <c r="EQ622" s="47"/>
      <c r="ER622" s="47"/>
      <c r="ES622" s="47"/>
      <c r="EX622" s="48"/>
      <c r="EY622" s="48"/>
      <c r="EZ622" s="48"/>
      <c r="FA622" s="48"/>
      <c r="FB622" s="48"/>
      <c r="FC622" s="48"/>
      <c r="FD622" s="48"/>
    </row>
    <row r="623" spans="1:160" s="19" customFormat="1" ht="15" customHeight="1" x14ac:dyDescent="0.25">
      <c r="A623" s="82"/>
      <c r="B623" s="82"/>
      <c r="C623" s="82"/>
      <c r="AF623" s="82"/>
      <c r="AG623" s="82"/>
      <c r="AH623" s="81"/>
      <c r="AI623" s="45"/>
      <c r="AJ623" s="46"/>
      <c r="AK623" s="46"/>
      <c r="AL623" s="46"/>
      <c r="AM623" s="46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5"/>
      <c r="BQ623" s="45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47"/>
      <c r="CD623" s="47"/>
      <c r="CE623" s="47"/>
      <c r="CF623" s="47"/>
      <c r="CG623" s="47"/>
      <c r="CH623" s="47"/>
      <c r="CI623" s="47"/>
      <c r="CJ623" s="47"/>
      <c r="CK623" s="47"/>
      <c r="CL623" s="47"/>
      <c r="CM623" s="47"/>
      <c r="CN623" s="47"/>
      <c r="CO623" s="47"/>
      <c r="CP623" s="47"/>
      <c r="CQ623" s="47"/>
      <c r="CR623" s="47"/>
      <c r="CS623" s="47"/>
      <c r="CT623" s="47"/>
      <c r="CU623" s="47"/>
      <c r="CV623" s="47"/>
      <c r="CW623" s="47"/>
      <c r="CX623" s="47"/>
      <c r="CY623" s="47"/>
      <c r="CZ623" s="47"/>
      <c r="DA623" s="47"/>
      <c r="DB623" s="47"/>
      <c r="DC623" s="47"/>
      <c r="DD623" s="47"/>
      <c r="DE623" s="47"/>
      <c r="DF623" s="47"/>
      <c r="DG623" s="47"/>
      <c r="DH623" s="47"/>
      <c r="DI623" s="47"/>
      <c r="DJ623" s="47"/>
      <c r="DK623" s="47"/>
      <c r="DL623" s="47"/>
      <c r="DM623" s="47"/>
      <c r="DN623" s="47"/>
      <c r="DO623" s="47"/>
      <c r="DP623" s="47"/>
      <c r="DQ623" s="47"/>
      <c r="DR623" s="47"/>
      <c r="DS623" s="47"/>
      <c r="DT623" s="47"/>
      <c r="DU623" s="47"/>
      <c r="DV623" s="47"/>
      <c r="DW623" s="47"/>
      <c r="DX623" s="47"/>
      <c r="DY623" s="47"/>
      <c r="DZ623" s="47"/>
      <c r="EA623" s="47"/>
      <c r="EB623" s="47"/>
      <c r="EC623" s="47"/>
      <c r="ED623" s="47"/>
      <c r="EE623" s="47"/>
      <c r="EF623" s="47"/>
      <c r="EG623" s="47"/>
      <c r="EH623" s="47"/>
      <c r="EI623" s="47"/>
      <c r="EJ623" s="47"/>
      <c r="EK623" s="47"/>
      <c r="EL623" s="47"/>
      <c r="EM623" s="47"/>
      <c r="EN623" s="47"/>
      <c r="EO623" s="47"/>
      <c r="EP623" s="47"/>
      <c r="EQ623" s="47"/>
      <c r="ER623" s="47"/>
      <c r="ES623" s="47"/>
      <c r="EX623" s="48"/>
      <c r="EY623" s="48"/>
      <c r="EZ623" s="48"/>
      <c r="FA623" s="48"/>
      <c r="FB623" s="48"/>
      <c r="FC623" s="48"/>
      <c r="FD623" s="48"/>
    </row>
    <row r="624" spans="1:160" s="19" customFormat="1" ht="15" customHeight="1" x14ac:dyDescent="0.25">
      <c r="A624" s="82"/>
      <c r="B624" s="82"/>
      <c r="C624" s="82"/>
      <c r="AF624" s="82"/>
      <c r="AG624" s="82"/>
      <c r="AH624" s="81"/>
      <c r="AI624" s="45"/>
      <c r="AJ624" s="46"/>
      <c r="AK624" s="46"/>
      <c r="AL624" s="46"/>
      <c r="AM624" s="46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5"/>
      <c r="BQ624" s="45"/>
      <c r="BR624" s="47"/>
      <c r="BS624" s="47"/>
      <c r="BT624" s="47"/>
      <c r="BU624" s="47"/>
      <c r="BV624" s="47"/>
      <c r="BW624" s="47"/>
      <c r="BX624" s="47"/>
      <c r="BY624" s="47"/>
      <c r="BZ624" s="47"/>
      <c r="CA624" s="47"/>
      <c r="CB624" s="47"/>
      <c r="CC624" s="47"/>
      <c r="CD624" s="47"/>
      <c r="CE624" s="47"/>
      <c r="CF624" s="47"/>
      <c r="CG624" s="47"/>
      <c r="CH624" s="47"/>
      <c r="CI624" s="47"/>
      <c r="CJ624" s="47"/>
      <c r="CK624" s="47"/>
      <c r="CL624" s="47"/>
      <c r="CM624" s="47"/>
      <c r="CN624" s="47"/>
      <c r="CO624" s="47"/>
      <c r="CP624" s="47"/>
      <c r="CQ624" s="47"/>
      <c r="CR624" s="47"/>
      <c r="CS624" s="47"/>
      <c r="CT624" s="47"/>
      <c r="CU624" s="47"/>
      <c r="CV624" s="47"/>
      <c r="CW624" s="47"/>
      <c r="CX624" s="47"/>
      <c r="CY624" s="47"/>
      <c r="CZ624" s="47"/>
      <c r="DA624" s="47"/>
      <c r="DB624" s="47"/>
      <c r="DC624" s="47"/>
      <c r="DD624" s="47"/>
      <c r="DE624" s="47"/>
      <c r="DF624" s="47"/>
      <c r="DG624" s="47"/>
      <c r="DH624" s="47"/>
      <c r="DI624" s="47"/>
      <c r="DJ624" s="47"/>
      <c r="DK624" s="47"/>
      <c r="DL624" s="47"/>
      <c r="DM624" s="47"/>
      <c r="DN624" s="47"/>
      <c r="DO624" s="47"/>
      <c r="DP624" s="47"/>
      <c r="DQ624" s="47"/>
      <c r="DR624" s="47"/>
      <c r="DS624" s="47"/>
      <c r="DT624" s="47"/>
      <c r="DU624" s="47"/>
      <c r="DV624" s="47"/>
      <c r="DW624" s="47"/>
      <c r="DX624" s="47"/>
      <c r="DY624" s="47"/>
      <c r="DZ624" s="47"/>
      <c r="EA624" s="47"/>
      <c r="EB624" s="47"/>
      <c r="EC624" s="47"/>
      <c r="ED624" s="47"/>
      <c r="EE624" s="47"/>
      <c r="EF624" s="47"/>
      <c r="EG624" s="47"/>
      <c r="EH624" s="47"/>
      <c r="EI624" s="47"/>
      <c r="EJ624" s="47"/>
      <c r="EK624" s="47"/>
      <c r="EL624" s="47"/>
      <c r="EM624" s="47"/>
      <c r="EN624" s="47"/>
      <c r="EO624" s="47"/>
      <c r="EP624" s="47"/>
      <c r="EQ624" s="47"/>
      <c r="ER624" s="47"/>
      <c r="ES624" s="47"/>
      <c r="EX624" s="48"/>
      <c r="EY624" s="48"/>
      <c r="EZ624" s="48"/>
      <c r="FA624" s="48"/>
      <c r="FB624" s="48"/>
      <c r="FC624" s="48"/>
      <c r="FD624" s="48"/>
    </row>
    <row r="625" spans="1:160" s="19" customFormat="1" ht="15" customHeight="1" x14ac:dyDescent="0.25">
      <c r="A625" s="82"/>
      <c r="B625" s="82"/>
      <c r="C625" s="82"/>
      <c r="AF625" s="82"/>
      <c r="AG625" s="82"/>
      <c r="AH625" s="81"/>
      <c r="AI625" s="45"/>
      <c r="AJ625" s="46"/>
      <c r="AK625" s="46"/>
      <c r="AL625" s="46"/>
      <c r="AM625" s="46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5"/>
      <c r="BQ625" s="45"/>
      <c r="BR625" s="47"/>
      <c r="BS625" s="47"/>
      <c r="BT625" s="47"/>
      <c r="BU625" s="47"/>
      <c r="BV625" s="47"/>
      <c r="BW625" s="47"/>
      <c r="BX625" s="47"/>
      <c r="BY625" s="47"/>
      <c r="BZ625" s="47"/>
      <c r="CA625" s="47"/>
      <c r="CB625" s="47"/>
      <c r="CC625" s="47"/>
      <c r="CD625" s="47"/>
      <c r="CE625" s="47"/>
      <c r="CF625" s="47"/>
      <c r="CG625" s="47"/>
      <c r="CH625" s="47"/>
      <c r="CI625" s="47"/>
      <c r="CJ625" s="47"/>
      <c r="CK625" s="47"/>
      <c r="CL625" s="47"/>
      <c r="CM625" s="47"/>
      <c r="CN625" s="47"/>
      <c r="CO625" s="47"/>
      <c r="CP625" s="47"/>
      <c r="CQ625" s="47"/>
      <c r="CR625" s="47"/>
      <c r="CS625" s="47"/>
      <c r="CT625" s="47"/>
      <c r="CU625" s="47"/>
      <c r="CV625" s="47"/>
      <c r="CW625" s="47"/>
      <c r="CX625" s="47"/>
      <c r="CY625" s="47"/>
      <c r="CZ625" s="47"/>
      <c r="DA625" s="47"/>
      <c r="DB625" s="47"/>
      <c r="DC625" s="47"/>
      <c r="DD625" s="47"/>
      <c r="DE625" s="47"/>
      <c r="DF625" s="47"/>
      <c r="DG625" s="47"/>
      <c r="DH625" s="47"/>
      <c r="DI625" s="47"/>
      <c r="DJ625" s="47"/>
      <c r="DK625" s="47"/>
      <c r="DL625" s="47"/>
      <c r="DM625" s="47"/>
      <c r="DN625" s="47"/>
      <c r="DO625" s="47"/>
      <c r="DP625" s="47"/>
      <c r="DQ625" s="47"/>
      <c r="DR625" s="47"/>
      <c r="DS625" s="47"/>
      <c r="DT625" s="47"/>
      <c r="DU625" s="47"/>
      <c r="DV625" s="47"/>
      <c r="DW625" s="47"/>
      <c r="DX625" s="47"/>
      <c r="DY625" s="47"/>
      <c r="DZ625" s="47"/>
      <c r="EA625" s="47"/>
      <c r="EB625" s="47"/>
      <c r="EC625" s="47"/>
      <c r="ED625" s="47"/>
      <c r="EE625" s="47"/>
      <c r="EF625" s="47"/>
      <c r="EG625" s="47"/>
      <c r="EH625" s="47"/>
      <c r="EI625" s="47"/>
      <c r="EJ625" s="47"/>
      <c r="EK625" s="47"/>
      <c r="EL625" s="47"/>
      <c r="EM625" s="47"/>
      <c r="EN625" s="47"/>
      <c r="EO625" s="47"/>
      <c r="EP625" s="47"/>
      <c r="EQ625" s="47"/>
      <c r="ER625" s="47"/>
      <c r="ES625" s="47"/>
      <c r="EX625" s="48"/>
      <c r="EY625" s="48"/>
      <c r="EZ625" s="48"/>
      <c r="FA625" s="48"/>
      <c r="FB625" s="48"/>
      <c r="FC625" s="48"/>
      <c r="FD625" s="48"/>
    </row>
    <row r="626" spans="1:160" s="19" customFormat="1" ht="15" customHeight="1" x14ac:dyDescent="0.25">
      <c r="A626" s="82"/>
      <c r="B626" s="82"/>
      <c r="C626" s="82"/>
      <c r="AF626" s="82"/>
      <c r="AG626" s="82"/>
      <c r="AH626" s="81"/>
      <c r="AI626" s="45"/>
      <c r="AJ626" s="46"/>
      <c r="AK626" s="46"/>
      <c r="AL626" s="46"/>
      <c r="AM626" s="46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5"/>
      <c r="BQ626" s="45"/>
      <c r="BR626" s="47"/>
      <c r="BS626" s="47"/>
      <c r="BT626" s="47"/>
      <c r="BU626" s="47"/>
      <c r="BV626" s="47"/>
      <c r="BW626" s="47"/>
      <c r="BX626" s="47"/>
      <c r="BY626" s="47"/>
      <c r="BZ626" s="47"/>
      <c r="CA626" s="47"/>
      <c r="CB626" s="47"/>
      <c r="CC626" s="47"/>
      <c r="CD626" s="47"/>
      <c r="CE626" s="47"/>
      <c r="CF626" s="47"/>
      <c r="CG626" s="47"/>
      <c r="CH626" s="47"/>
      <c r="CI626" s="47"/>
      <c r="CJ626" s="47"/>
      <c r="CK626" s="47"/>
      <c r="CL626" s="47"/>
      <c r="CM626" s="47"/>
      <c r="CN626" s="47"/>
      <c r="CO626" s="47"/>
      <c r="CP626" s="47"/>
      <c r="CQ626" s="47"/>
      <c r="CR626" s="47"/>
      <c r="CS626" s="47"/>
      <c r="CT626" s="47"/>
      <c r="CU626" s="47"/>
      <c r="CV626" s="47"/>
      <c r="CW626" s="47"/>
      <c r="CX626" s="47"/>
      <c r="CY626" s="47"/>
      <c r="CZ626" s="47"/>
      <c r="DA626" s="47"/>
      <c r="DB626" s="47"/>
      <c r="DC626" s="47"/>
      <c r="DD626" s="47"/>
      <c r="DE626" s="47"/>
      <c r="DF626" s="47"/>
      <c r="DG626" s="47"/>
      <c r="DH626" s="47"/>
      <c r="DI626" s="47"/>
      <c r="DJ626" s="47"/>
      <c r="DK626" s="47"/>
      <c r="DL626" s="47"/>
      <c r="DM626" s="47"/>
      <c r="DN626" s="47"/>
      <c r="DO626" s="47"/>
      <c r="DP626" s="47"/>
      <c r="DQ626" s="47"/>
      <c r="DR626" s="47"/>
      <c r="DS626" s="47"/>
      <c r="DT626" s="47"/>
      <c r="DU626" s="47"/>
      <c r="DV626" s="47"/>
      <c r="DW626" s="47"/>
      <c r="DX626" s="47"/>
      <c r="DY626" s="47"/>
      <c r="DZ626" s="47"/>
      <c r="EA626" s="47"/>
      <c r="EB626" s="47"/>
      <c r="EC626" s="47"/>
      <c r="ED626" s="47"/>
      <c r="EE626" s="47"/>
      <c r="EF626" s="47"/>
      <c r="EG626" s="47"/>
      <c r="EH626" s="47"/>
      <c r="EI626" s="47"/>
      <c r="EJ626" s="47"/>
      <c r="EK626" s="47"/>
      <c r="EL626" s="47"/>
      <c r="EM626" s="47"/>
      <c r="EN626" s="47"/>
      <c r="EO626" s="47"/>
      <c r="EP626" s="47"/>
      <c r="EQ626" s="47"/>
      <c r="ER626" s="47"/>
      <c r="ES626" s="47"/>
      <c r="EX626" s="48"/>
      <c r="EY626" s="48"/>
      <c r="EZ626" s="48"/>
      <c r="FA626" s="48"/>
      <c r="FB626" s="48"/>
      <c r="FC626" s="48"/>
      <c r="FD626" s="48"/>
    </row>
    <row r="627" spans="1:160" s="19" customFormat="1" ht="15" customHeight="1" x14ac:dyDescent="0.25">
      <c r="A627" s="82"/>
      <c r="B627" s="82"/>
      <c r="C627" s="82"/>
      <c r="AF627" s="82"/>
      <c r="AG627" s="82"/>
      <c r="AH627" s="81"/>
      <c r="AI627" s="45"/>
      <c r="AJ627" s="46"/>
      <c r="AK627" s="46"/>
      <c r="AL627" s="46"/>
      <c r="AM627" s="46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5"/>
      <c r="BQ627" s="45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47"/>
      <c r="CD627" s="47"/>
      <c r="CE627" s="47"/>
      <c r="CF627" s="47"/>
      <c r="CG627" s="47"/>
      <c r="CH627" s="47"/>
      <c r="CI627" s="47"/>
      <c r="CJ627" s="47"/>
      <c r="CK627" s="47"/>
      <c r="CL627" s="47"/>
      <c r="CM627" s="47"/>
      <c r="CN627" s="47"/>
      <c r="CO627" s="47"/>
      <c r="CP627" s="47"/>
      <c r="CQ627" s="47"/>
      <c r="CR627" s="47"/>
      <c r="CS627" s="47"/>
      <c r="CT627" s="47"/>
      <c r="CU627" s="47"/>
      <c r="CV627" s="47"/>
      <c r="CW627" s="47"/>
      <c r="CX627" s="47"/>
      <c r="CY627" s="47"/>
      <c r="CZ627" s="47"/>
      <c r="DA627" s="47"/>
      <c r="DB627" s="47"/>
      <c r="DC627" s="47"/>
      <c r="DD627" s="47"/>
      <c r="DE627" s="47"/>
      <c r="DF627" s="47"/>
      <c r="DG627" s="47"/>
      <c r="DH627" s="47"/>
      <c r="DI627" s="47"/>
      <c r="DJ627" s="47"/>
      <c r="DK627" s="47"/>
      <c r="DL627" s="47"/>
      <c r="DM627" s="47"/>
      <c r="DN627" s="47"/>
      <c r="DO627" s="47"/>
      <c r="DP627" s="47"/>
      <c r="DQ627" s="47"/>
      <c r="DR627" s="47"/>
      <c r="DS627" s="47"/>
      <c r="DT627" s="47"/>
      <c r="DU627" s="47"/>
      <c r="DV627" s="47"/>
      <c r="DW627" s="47"/>
      <c r="DX627" s="47"/>
      <c r="DY627" s="47"/>
      <c r="DZ627" s="47"/>
      <c r="EA627" s="47"/>
      <c r="EB627" s="47"/>
      <c r="EC627" s="47"/>
      <c r="ED627" s="47"/>
      <c r="EE627" s="47"/>
      <c r="EF627" s="47"/>
      <c r="EG627" s="47"/>
      <c r="EH627" s="47"/>
      <c r="EI627" s="47"/>
      <c r="EJ627" s="47"/>
      <c r="EK627" s="47"/>
      <c r="EL627" s="47"/>
      <c r="EM627" s="47"/>
      <c r="EN627" s="47"/>
      <c r="EO627" s="47"/>
      <c r="EP627" s="47"/>
      <c r="EQ627" s="47"/>
      <c r="ER627" s="47"/>
      <c r="ES627" s="47"/>
      <c r="EX627" s="48"/>
      <c r="EY627" s="48"/>
      <c r="EZ627" s="48"/>
      <c r="FA627" s="48"/>
      <c r="FB627" s="48"/>
      <c r="FC627" s="48"/>
      <c r="FD627" s="48"/>
    </row>
    <row r="628" spans="1:160" s="19" customFormat="1" ht="15" customHeight="1" x14ac:dyDescent="0.25">
      <c r="A628" s="82"/>
      <c r="B628" s="82"/>
      <c r="C628" s="82"/>
      <c r="AF628" s="82"/>
      <c r="AG628" s="82"/>
      <c r="AH628" s="81"/>
      <c r="AI628" s="45"/>
      <c r="AJ628" s="46"/>
      <c r="AK628" s="46"/>
      <c r="AL628" s="46"/>
      <c r="AM628" s="46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5"/>
      <c r="BQ628" s="45"/>
      <c r="BR628" s="47"/>
      <c r="BS628" s="47"/>
      <c r="BT628" s="47"/>
      <c r="BU628" s="47"/>
      <c r="BV628" s="47"/>
      <c r="BW628" s="47"/>
      <c r="BX628" s="47"/>
      <c r="BY628" s="47"/>
      <c r="BZ628" s="47"/>
      <c r="CA628" s="47"/>
      <c r="CB628" s="47"/>
      <c r="CC628" s="47"/>
      <c r="CD628" s="47"/>
      <c r="CE628" s="47"/>
      <c r="CF628" s="47"/>
      <c r="CG628" s="47"/>
      <c r="CH628" s="47"/>
      <c r="CI628" s="47"/>
      <c r="CJ628" s="47"/>
      <c r="CK628" s="47"/>
      <c r="CL628" s="47"/>
      <c r="CM628" s="47"/>
      <c r="CN628" s="47"/>
      <c r="CO628" s="47"/>
      <c r="CP628" s="47"/>
      <c r="CQ628" s="47"/>
      <c r="CR628" s="47"/>
      <c r="CS628" s="47"/>
      <c r="CT628" s="47"/>
      <c r="CU628" s="47"/>
      <c r="CV628" s="47"/>
      <c r="CW628" s="47"/>
      <c r="CX628" s="47"/>
      <c r="CY628" s="47"/>
      <c r="CZ628" s="47"/>
      <c r="DA628" s="47"/>
      <c r="DB628" s="47"/>
      <c r="DC628" s="47"/>
      <c r="DD628" s="47"/>
      <c r="DE628" s="47"/>
      <c r="DF628" s="47"/>
      <c r="DG628" s="47"/>
      <c r="DH628" s="47"/>
      <c r="DI628" s="47"/>
      <c r="DJ628" s="47"/>
      <c r="DK628" s="47"/>
      <c r="DL628" s="47"/>
      <c r="DM628" s="47"/>
      <c r="DN628" s="47"/>
      <c r="DO628" s="47"/>
      <c r="DP628" s="47"/>
      <c r="DQ628" s="47"/>
      <c r="DR628" s="47"/>
      <c r="DS628" s="47"/>
      <c r="DT628" s="47"/>
      <c r="DU628" s="47"/>
      <c r="DV628" s="47"/>
      <c r="DW628" s="47"/>
      <c r="DX628" s="47"/>
      <c r="DY628" s="47"/>
      <c r="DZ628" s="47"/>
      <c r="EA628" s="47"/>
      <c r="EB628" s="47"/>
      <c r="EC628" s="47"/>
      <c r="ED628" s="47"/>
      <c r="EE628" s="47"/>
      <c r="EF628" s="47"/>
      <c r="EG628" s="47"/>
      <c r="EH628" s="47"/>
      <c r="EI628" s="47"/>
      <c r="EJ628" s="47"/>
      <c r="EK628" s="47"/>
      <c r="EL628" s="47"/>
      <c r="EM628" s="47"/>
      <c r="EN628" s="47"/>
      <c r="EO628" s="47"/>
      <c r="EP628" s="47"/>
      <c r="EQ628" s="47"/>
      <c r="ER628" s="47"/>
      <c r="ES628" s="47"/>
      <c r="EX628" s="48"/>
      <c r="EY628" s="48"/>
      <c r="EZ628" s="48"/>
      <c r="FA628" s="48"/>
      <c r="FB628" s="48"/>
      <c r="FC628" s="48"/>
      <c r="FD628" s="48"/>
    </row>
    <row r="629" spans="1:160" s="19" customFormat="1" ht="15" customHeight="1" x14ac:dyDescent="0.25">
      <c r="A629" s="82"/>
      <c r="B629" s="82"/>
      <c r="C629" s="82"/>
      <c r="AF629" s="82"/>
      <c r="AG629" s="82"/>
      <c r="AH629" s="81"/>
      <c r="AI629" s="45"/>
      <c r="AJ629" s="46"/>
      <c r="AK629" s="46"/>
      <c r="AL629" s="46"/>
      <c r="AM629" s="46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5"/>
      <c r="BQ629" s="45"/>
      <c r="BR629" s="47"/>
      <c r="BS629" s="47"/>
      <c r="BT629" s="47"/>
      <c r="BU629" s="47"/>
      <c r="BV629" s="47"/>
      <c r="BW629" s="47"/>
      <c r="BX629" s="47"/>
      <c r="BY629" s="47"/>
      <c r="BZ629" s="47"/>
      <c r="CA629" s="47"/>
      <c r="CB629" s="47"/>
      <c r="CC629" s="47"/>
      <c r="CD629" s="47"/>
      <c r="CE629" s="47"/>
      <c r="CF629" s="47"/>
      <c r="CG629" s="47"/>
      <c r="CH629" s="47"/>
      <c r="CI629" s="47"/>
      <c r="CJ629" s="47"/>
      <c r="CK629" s="47"/>
      <c r="CL629" s="47"/>
      <c r="CM629" s="47"/>
      <c r="CN629" s="47"/>
      <c r="CO629" s="47"/>
      <c r="CP629" s="47"/>
      <c r="CQ629" s="47"/>
      <c r="CR629" s="47"/>
      <c r="CS629" s="47"/>
      <c r="CT629" s="47"/>
      <c r="CU629" s="47"/>
      <c r="CV629" s="47"/>
      <c r="CW629" s="47"/>
      <c r="CX629" s="47"/>
      <c r="CY629" s="47"/>
      <c r="CZ629" s="47"/>
      <c r="DA629" s="47"/>
      <c r="DB629" s="47"/>
      <c r="DC629" s="47"/>
      <c r="DD629" s="47"/>
      <c r="DE629" s="47"/>
      <c r="DF629" s="47"/>
      <c r="DG629" s="47"/>
      <c r="DH629" s="47"/>
      <c r="DI629" s="47"/>
      <c r="DJ629" s="47"/>
      <c r="DK629" s="47"/>
      <c r="DL629" s="47"/>
      <c r="DM629" s="47"/>
      <c r="DN629" s="47"/>
      <c r="DO629" s="47"/>
      <c r="DP629" s="47"/>
      <c r="DQ629" s="47"/>
      <c r="DR629" s="47"/>
      <c r="DS629" s="47"/>
      <c r="DT629" s="47"/>
      <c r="DU629" s="47"/>
      <c r="DV629" s="47"/>
      <c r="DW629" s="47"/>
      <c r="DX629" s="47"/>
      <c r="DY629" s="47"/>
      <c r="DZ629" s="47"/>
      <c r="EA629" s="47"/>
      <c r="EB629" s="47"/>
      <c r="EC629" s="47"/>
      <c r="ED629" s="47"/>
      <c r="EE629" s="47"/>
      <c r="EF629" s="47"/>
      <c r="EG629" s="47"/>
      <c r="EH629" s="47"/>
      <c r="EI629" s="47"/>
      <c r="EJ629" s="47"/>
      <c r="EK629" s="47"/>
      <c r="EL629" s="47"/>
      <c r="EM629" s="47"/>
      <c r="EN629" s="47"/>
      <c r="EO629" s="47"/>
      <c r="EP629" s="47"/>
      <c r="EQ629" s="47"/>
      <c r="ER629" s="47"/>
      <c r="ES629" s="47"/>
      <c r="EX629" s="48"/>
      <c r="EY629" s="48"/>
      <c r="EZ629" s="48"/>
      <c r="FA629" s="48"/>
      <c r="FB629" s="48"/>
      <c r="FC629" s="48"/>
      <c r="FD629" s="48"/>
    </row>
    <row r="630" spans="1:160" s="19" customFormat="1" ht="15" customHeight="1" x14ac:dyDescent="0.25">
      <c r="A630" s="82"/>
      <c r="B630" s="82"/>
      <c r="C630" s="82"/>
      <c r="AF630" s="82"/>
      <c r="AG630" s="82"/>
      <c r="AH630" s="81"/>
      <c r="AI630" s="45"/>
      <c r="AJ630" s="46"/>
      <c r="AK630" s="46"/>
      <c r="AL630" s="46"/>
      <c r="AM630" s="46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5"/>
      <c r="BQ630" s="45"/>
      <c r="BR630" s="47"/>
      <c r="BS630" s="47"/>
      <c r="BT630" s="47"/>
      <c r="BU630" s="47"/>
      <c r="BV630" s="47"/>
      <c r="BW630" s="47"/>
      <c r="BX630" s="47"/>
      <c r="BY630" s="47"/>
      <c r="BZ630" s="47"/>
      <c r="CA630" s="47"/>
      <c r="CB630" s="47"/>
      <c r="CC630" s="47"/>
      <c r="CD630" s="47"/>
      <c r="CE630" s="47"/>
      <c r="CF630" s="47"/>
      <c r="CG630" s="47"/>
      <c r="CH630" s="47"/>
      <c r="CI630" s="47"/>
      <c r="CJ630" s="47"/>
      <c r="CK630" s="47"/>
      <c r="CL630" s="47"/>
      <c r="CM630" s="47"/>
      <c r="CN630" s="47"/>
      <c r="CO630" s="47"/>
      <c r="CP630" s="47"/>
      <c r="CQ630" s="47"/>
      <c r="CR630" s="47"/>
      <c r="CS630" s="47"/>
      <c r="CT630" s="47"/>
      <c r="CU630" s="47"/>
      <c r="CV630" s="47"/>
      <c r="CW630" s="47"/>
      <c r="CX630" s="47"/>
      <c r="CY630" s="47"/>
      <c r="CZ630" s="47"/>
      <c r="DA630" s="47"/>
      <c r="DB630" s="47"/>
      <c r="DC630" s="47"/>
      <c r="DD630" s="47"/>
      <c r="DE630" s="47"/>
      <c r="DF630" s="47"/>
      <c r="DG630" s="47"/>
      <c r="DH630" s="47"/>
      <c r="DI630" s="47"/>
      <c r="DJ630" s="47"/>
      <c r="DK630" s="47"/>
      <c r="DL630" s="47"/>
      <c r="DM630" s="47"/>
      <c r="DN630" s="47"/>
      <c r="DO630" s="47"/>
      <c r="DP630" s="47"/>
      <c r="DQ630" s="47"/>
      <c r="DR630" s="47"/>
      <c r="DS630" s="47"/>
      <c r="DT630" s="47"/>
      <c r="DU630" s="47"/>
      <c r="DV630" s="47"/>
      <c r="DW630" s="47"/>
      <c r="DX630" s="47"/>
      <c r="DY630" s="47"/>
      <c r="DZ630" s="47"/>
      <c r="EA630" s="47"/>
      <c r="EB630" s="47"/>
      <c r="EC630" s="47"/>
      <c r="ED630" s="47"/>
      <c r="EE630" s="47"/>
      <c r="EF630" s="47"/>
      <c r="EG630" s="47"/>
      <c r="EH630" s="47"/>
      <c r="EI630" s="47"/>
      <c r="EJ630" s="47"/>
      <c r="EK630" s="47"/>
      <c r="EL630" s="47"/>
      <c r="EM630" s="47"/>
      <c r="EN630" s="47"/>
      <c r="EO630" s="47"/>
      <c r="EP630" s="47"/>
      <c r="EQ630" s="47"/>
      <c r="ER630" s="47"/>
      <c r="ES630" s="47"/>
      <c r="EX630" s="48"/>
      <c r="EY630" s="48"/>
      <c r="EZ630" s="48"/>
      <c r="FA630" s="48"/>
      <c r="FB630" s="48"/>
      <c r="FC630" s="48"/>
      <c r="FD630" s="48"/>
    </row>
    <row r="631" spans="1:160" s="19" customFormat="1" ht="15" customHeight="1" x14ac:dyDescent="0.25">
      <c r="A631" s="82"/>
      <c r="B631" s="82"/>
      <c r="C631" s="82"/>
      <c r="AF631" s="82"/>
      <c r="AG631" s="82"/>
      <c r="AH631" s="81"/>
      <c r="AI631" s="45"/>
      <c r="AJ631" s="46"/>
      <c r="AK631" s="46"/>
      <c r="AL631" s="46"/>
      <c r="AM631" s="46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5"/>
      <c r="BQ631" s="45"/>
      <c r="BR631" s="47"/>
      <c r="BS631" s="47"/>
      <c r="BT631" s="47"/>
      <c r="BU631" s="47"/>
      <c r="BV631" s="47"/>
      <c r="BW631" s="47"/>
      <c r="BX631" s="47"/>
      <c r="BY631" s="47"/>
      <c r="BZ631" s="47"/>
      <c r="CA631" s="47"/>
      <c r="CB631" s="47"/>
      <c r="CC631" s="47"/>
      <c r="CD631" s="47"/>
      <c r="CE631" s="47"/>
      <c r="CF631" s="47"/>
      <c r="CG631" s="47"/>
      <c r="CH631" s="47"/>
      <c r="CI631" s="47"/>
      <c r="CJ631" s="47"/>
      <c r="CK631" s="47"/>
      <c r="CL631" s="47"/>
      <c r="CM631" s="47"/>
      <c r="CN631" s="47"/>
      <c r="CO631" s="47"/>
      <c r="CP631" s="47"/>
      <c r="CQ631" s="47"/>
      <c r="CR631" s="47"/>
      <c r="CS631" s="47"/>
      <c r="CT631" s="47"/>
      <c r="CU631" s="47"/>
      <c r="CV631" s="47"/>
      <c r="CW631" s="47"/>
      <c r="CX631" s="47"/>
      <c r="CY631" s="47"/>
      <c r="CZ631" s="47"/>
      <c r="DA631" s="47"/>
      <c r="DB631" s="47"/>
      <c r="DC631" s="47"/>
      <c r="DD631" s="47"/>
      <c r="DE631" s="47"/>
      <c r="DF631" s="47"/>
      <c r="DG631" s="47"/>
      <c r="DH631" s="47"/>
      <c r="DI631" s="47"/>
      <c r="DJ631" s="47"/>
      <c r="DK631" s="47"/>
      <c r="DL631" s="47"/>
      <c r="DM631" s="47"/>
      <c r="DN631" s="47"/>
      <c r="DO631" s="47"/>
      <c r="DP631" s="47"/>
      <c r="DQ631" s="47"/>
      <c r="DR631" s="47"/>
      <c r="DS631" s="47"/>
      <c r="DT631" s="47"/>
      <c r="DU631" s="47"/>
      <c r="DV631" s="47"/>
      <c r="DW631" s="47"/>
      <c r="DX631" s="47"/>
      <c r="DY631" s="47"/>
      <c r="DZ631" s="47"/>
      <c r="EA631" s="47"/>
      <c r="EB631" s="47"/>
      <c r="EC631" s="47"/>
      <c r="ED631" s="47"/>
      <c r="EE631" s="47"/>
      <c r="EF631" s="47"/>
      <c r="EG631" s="47"/>
      <c r="EH631" s="47"/>
      <c r="EI631" s="47"/>
      <c r="EJ631" s="47"/>
      <c r="EK631" s="47"/>
      <c r="EL631" s="47"/>
      <c r="EM631" s="47"/>
      <c r="EN631" s="47"/>
      <c r="EO631" s="47"/>
      <c r="EP631" s="47"/>
      <c r="EQ631" s="47"/>
      <c r="ER631" s="47"/>
      <c r="ES631" s="47"/>
      <c r="EX631" s="48"/>
      <c r="EY631" s="48"/>
      <c r="EZ631" s="48"/>
      <c r="FA631" s="48"/>
      <c r="FB631" s="48"/>
      <c r="FC631" s="48"/>
      <c r="FD631" s="48"/>
    </row>
    <row r="632" spans="1:160" s="19" customFormat="1" ht="15" customHeight="1" x14ac:dyDescent="0.25">
      <c r="A632" s="82"/>
      <c r="B632" s="82"/>
      <c r="C632" s="82"/>
      <c r="AF632" s="82"/>
      <c r="AG632" s="82"/>
      <c r="AH632" s="81"/>
      <c r="AI632" s="45"/>
      <c r="AJ632" s="46"/>
      <c r="AK632" s="46"/>
      <c r="AL632" s="46"/>
      <c r="AM632" s="46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5"/>
      <c r="BQ632" s="45"/>
      <c r="BR632" s="47"/>
      <c r="BS632" s="47"/>
      <c r="BT632" s="47"/>
      <c r="BU632" s="47"/>
      <c r="BV632" s="47"/>
      <c r="BW632" s="47"/>
      <c r="BX632" s="47"/>
      <c r="BY632" s="47"/>
      <c r="BZ632" s="47"/>
      <c r="CA632" s="47"/>
      <c r="CB632" s="47"/>
      <c r="CC632" s="47"/>
      <c r="CD632" s="47"/>
      <c r="CE632" s="47"/>
      <c r="CF632" s="47"/>
      <c r="CG632" s="47"/>
      <c r="CH632" s="47"/>
      <c r="CI632" s="47"/>
      <c r="CJ632" s="47"/>
      <c r="CK632" s="47"/>
      <c r="CL632" s="47"/>
      <c r="CM632" s="47"/>
      <c r="CN632" s="47"/>
      <c r="CO632" s="47"/>
      <c r="CP632" s="47"/>
      <c r="CQ632" s="47"/>
      <c r="CR632" s="47"/>
      <c r="CS632" s="47"/>
      <c r="CT632" s="47"/>
      <c r="CU632" s="47"/>
      <c r="CV632" s="47"/>
      <c r="CW632" s="47"/>
      <c r="CX632" s="47"/>
      <c r="CY632" s="47"/>
      <c r="CZ632" s="47"/>
      <c r="DA632" s="47"/>
      <c r="DB632" s="47"/>
      <c r="DC632" s="47"/>
      <c r="DD632" s="47"/>
      <c r="DE632" s="47"/>
      <c r="DF632" s="47"/>
      <c r="DG632" s="47"/>
      <c r="DH632" s="47"/>
      <c r="DI632" s="47"/>
      <c r="DJ632" s="47"/>
      <c r="DK632" s="47"/>
      <c r="DL632" s="47"/>
      <c r="DM632" s="47"/>
      <c r="DN632" s="47"/>
      <c r="DO632" s="47"/>
      <c r="DP632" s="47"/>
      <c r="DQ632" s="47"/>
      <c r="DR632" s="47"/>
      <c r="DS632" s="47"/>
      <c r="DT632" s="47"/>
      <c r="DU632" s="47"/>
      <c r="DV632" s="47"/>
      <c r="DW632" s="47"/>
      <c r="DX632" s="47"/>
      <c r="DY632" s="47"/>
      <c r="DZ632" s="47"/>
      <c r="EA632" s="47"/>
      <c r="EB632" s="47"/>
      <c r="EC632" s="47"/>
      <c r="ED632" s="47"/>
      <c r="EE632" s="47"/>
      <c r="EF632" s="47"/>
      <c r="EG632" s="47"/>
      <c r="EH632" s="47"/>
      <c r="EI632" s="47"/>
      <c r="EJ632" s="47"/>
      <c r="EK632" s="47"/>
      <c r="EL632" s="47"/>
      <c r="EM632" s="47"/>
      <c r="EN632" s="47"/>
      <c r="EO632" s="47"/>
      <c r="EP632" s="47"/>
      <c r="EQ632" s="47"/>
      <c r="ER632" s="47"/>
      <c r="ES632" s="47"/>
      <c r="EX632" s="48"/>
      <c r="EY632" s="48"/>
      <c r="EZ632" s="48"/>
      <c r="FA632" s="48"/>
      <c r="FB632" s="48"/>
      <c r="FC632" s="48"/>
      <c r="FD632" s="48"/>
    </row>
    <row r="633" spans="1:160" s="19" customFormat="1" ht="15" customHeight="1" x14ac:dyDescent="0.25">
      <c r="A633" s="82"/>
      <c r="B633" s="82"/>
      <c r="C633" s="82"/>
      <c r="AF633" s="82"/>
      <c r="AG633" s="82"/>
      <c r="AH633" s="81"/>
      <c r="AI633" s="45"/>
      <c r="AJ633" s="46"/>
      <c r="AK633" s="46"/>
      <c r="AL633" s="46"/>
      <c r="AM633" s="46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5"/>
      <c r="BQ633" s="45"/>
      <c r="BR633" s="47"/>
      <c r="BS633" s="47"/>
      <c r="BT633" s="47"/>
      <c r="BU633" s="47"/>
      <c r="BV633" s="47"/>
      <c r="BW633" s="47"/>
      <c r="BX633" s="47"/>
      <c r="BY633" s="47"/>
      <c r="BZ633" s="47"/>
      <c r="CA633" s="47"/>
      <c r="CB633" s="47"/>
      <c r="CC633" s="47"/>
      <c r="CD633" s="47"/>
      <c r="CE633" s="47"/>
      <c r="CF633" s="47"/>
      <c r="CG633" s="47"/>
      <c r="CH633" s="47"/>
      <c r="CI633" s="47"/>
      <c r="CJ633" s="47"/>
      <c r="CK633" s="47"/>
      <c r="CL633" s="47"/>
      <c r="CM633" s="47"/>
      <c r="CN633" s="47"/>
      <c r="CO633" s="47"/>
      <c r="CP633" s="47"/>
      <c r="CQ633" s="47"/>
      <c r="CR633" s="47"/>
      <c r="CS633" s="47"/>
      <c r="CT633" s="47"/>
      <c r="CU633" s="47"/>
      <c r="CV633" s="47"/>
      <c r="CW633" s="47"/>
      <c r="CX633" s="47"/>
      <c r="CY633" s="47"/>
      <c r="CZ633" s="47"/>
      <c r="DA633" s="47"/>
      <c r="DB633" s="47"/>
      <c r="DC633" s="47"/>
      <c r="DD633" s="47"/>
      <c r="DE633" s="47"/>
      <c r="DF633" s="47"/>
      <c r="DG633" s="47"/>
      <c r="DH633" s="47"/>
      <c r="DI633" s="47"/>
      <c r="DJ633" s="47"/>
      <c r="DK633" s="47"/>
      <c r="DL633" s="47"/>
      <c r="DM633" s="47"/>
      <c r="DN633" s="47"/>
      <c r="DO633" s="47"/>
      <c r="DP633" s="47"/>
      <c r="DQ633" s="47"/>
      <c r="DR633" s="47"/>
      <c r="DS633" s="47"/>
      <c r="DT633" s="47"/>
      <c r="DU633" s="47"/>
      <c r="DV633" s="47"/>
      <c r="DW633" s="47"/>
      <c r="DX633" s="47"/>
      <c r="DY633" s="47"/>
      <c r="DZ633" s="47"/>
      <c r="EA633" s="47"/>
      <c r="EB633" s="47"/>
      <c r="EC633" s="47"/>
      <c r="ED633" s="47"/>
      <c r="EE633" s="47"/>
      <c r="EF633" s="47"/>
      <c r="EG633" s="47"/>
      <c r="EH633" s="47"/>
      <c r="EI633" s="47"/>
      <c r="EJ633" s="47"/>
      <c r="EK633" s="47"/>
      <c r="EL633" s="47"/>
      <c r="EM633" s="47"/>
      <c r="EN633" s="47"/>
      <c r="EO633" s="47"/>
      <c r="EP633" s="47"/>
      <c r="EQ633" s="47"/>
      <c r="ER633" s="47"/>
      <c r="ES633" s="47"/>
      <c r="EX633" s="48"/>
      <c r="EY633" s="48"/>
      <c r="EZ633" s="48"/>
      <c r="FA633" s="48"/>
      <c r="FB633" s="48"/>
      <c r="FC633" s="48"/>
      <c r="FD633" s="48"/>
    </row>
    <row r="634" spans="1:160" s="19" customFormat="1" ht="15" customHeight="1" x14ac:dyDescent="0.25">
      <c r="A634" s="82"/>
      <c r="B634" s="82"/>
      <c r="C634" s="82"/>
      <c r="AF634" s="82"/>
      <c r="AG634" s="82"/>
      <c r="AH634" s="81"/>
      <c r="AI634" s="45"/>
      <c r="AJ634" s="46"/>
      <c r="AK634" s="46"/>
      <c r="AL634" s="46"/>
      <c r="AM634" s="46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5"/>
      <c r="BQ634" s="45"/>
      <c r="BR634" s="47"/>
      <c r="BS634" s="47"/>
      <c r="BT634" s="47"/>
      <c r="BU634" s="47"/>
      <c r="BV634" s="47"/>
      <c r="BW634" s="47"/>
      <c r="BX634" s="47"/>
      <c r="BY634" s="47"/>
      <c r="BZ634" s="47"/>
      <c r="CA634" s="47"/>
      <c r="CB634" s="47"/>
      <c r="CC634" s="47"/>
      <c r="CD634" s="47"/>
      <c r="CE634" s="47"/>
      <c r="CF634" s="47"/>
      <c r="CG634" s="47"/>
      <c r="CH634" s="47"/>
      <c r="CI634" s="47"/>
      <c r="CJ634" s="47"/>
      <c r="CK634" s="47"/>
      <c r="CL634" s="47"/>
      <c r="CM634" s="47"/>
      <c r="CN634" s="47"/>
      <c r="CO634" s="47"/>
      <c r="CP634" s="47"/>
      <c r="CQ634" s="47"/>
      <c r="CR634" s="47"/>
      <c r="CS634" s="47"/>
      <c r="CT634" s="47"/>
      <c r="CU634" s="47"/>
      <c r="CV634" s="47"/>
      <c r="CW634" s="47"/>
      <c r="CX634" s="47"/>
      <c r="CY634" s="47"/>
      <c r="CZ634" s="47"/>
      <c r="DA634" s="47"/>
      <c r="DB634" s="47"/>
      <c r="DC634" s="47"/>
      <c r="DD634" s="47"/>
      <c r="DE634" s="47"/>
      <c r="DF634" s="47"/>
      <c r="DG634" s="47"/>
      <c r="DH634" s="47"/>
      <c r="DI634" s="47"/>
      <c r="DJ634" s="47"/>
      <c r="DK634" s="47"/>
      <c r="DL634" s="47"/>
      <c r="DM634" s="47"/>
      <c r="DN634" s="47"/>
      <c r="DO634" s="47"/>
      <c r="DP634" s="47"/>
      <c r="DQ634" s="47"/>
      <c r="DR634" s="47"/>
      <c r="DS634" s="47"/>
      <c r="DT634" s="47"/>
      <c r="DU634" s="47"/>
      <c r="DV634" s="47"/>
      <c r="DW634" s="47"/>
      <c r="DX634" s="47"/>
      <c r="DY634" s="47"/>
      <c r="DZ634" s="47"/>
      <c r="EA634" s="47"/>
      <c r="EB634" s="47"/>
      <c r="EC634" s="47"/>
      <c r="ED634" s="47"/>
      <c r="EE634" s="47"/>
      <c r="EF634" s="47"/>
      <c r="EG634" s="47"/>
      <c r="EH634" s="47"/>
      <c r="EI634" s="47"/>
      <c r="EJ634" s="47"/>
      <c r="EK634" s="47"/>
      <c r="EL634" s="47"/>
      <c r="EM634" s="47"/>
      <c r="EN634" s="47"/>
      <c r="EO634" s="47"/>
      <c r="EP634" s="47"/>
      <c r="EQ634" s="47"/>
      <c r="ER634" s="47"/>
      <c r="ES634" s="47"/>
      <c r="EX634" s="48"/>
      <c r="EY634" s="48"/>
      <c r="EZ634" s="48"/>
      <c r="FA634" s="48"/>
      <c r="FB634" s="48"/>
      <c r="FC634" s="48"/>
      <c r="FD634" s="48"/>
    </row>
    <row r="635" spans="1:160" s="19" customFormat="1" ht="15" customHeight="1" x14ac:dyDescent="0.25">
      <c r="A635" s="82"/>
      <c r="B635" s="82"/>
      <c r="C635" s="82"/>
      <c r="AF635" s="82"/>
      <c r="AG635" s="82"/>
      <c r="AH635" s="81"/>
      <c r="AI635" s="45"/>
      <c r="AJ635" s="46"/>
      <c r="AK635" s="46"/>
      <c r="AL635" s="46"/>
      <c r="AM635" s="46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5"/>
      <c r="BQ635" s="45"/>
      <c r="BR635" s="47"/>
      <c r="BS635" s="47"/>
      <c r="BT635" s="47"/>
      <c r="BU635" s="47"/>
      <c r="BV635" s="47"/>
      <c r="BW635" s="47"/>
      <c r="BX635" s="47"/>
      <c r="BY635" s="47"/>
      <c r="BZ635" s="47"/>
      <c r="CA635" s="47"/>
      <c r="CB635" s="47"/>
      <c r="CC635" s="47"/>
      <c r="CD635" s="47"/>
      <c r="CE635" s="47"/>
      <c r="CF635" s="47"/>
      <c r="CG635" s="47"/>
      <c r="CH635" s="47"/>
      <c r="CI635" s="47"/>
      <c r="CJ635" s="47"/>
      <c r="CK635" s="47"/>
      <c r="CL635" s="47"/>
      <c r="CM635" s="47"/>
      <c r="CN635" s="47"/>
      <c r="CO635" s="47"/>
      <c r="CP635" s="47"/>
      <c r="CQ635" s="47"/>
      <c r="CR635" s="47"/>
      <c r="CS635" s="47"/>
      <c r="CT635" s="47"/>
      <c r="CU635" s="47"/>
      <c r="CV635" s="47"/>
      <c r="CW635" s="47"/>
      <c r="CX635" s="47"/>
      <c r="CY635" s="47"/>
      <c r="CZ635" s="47"/>
      <c r="DA635" s="47"/>
      <c r="DB635" s="47"/>
      <c r="DC635" s="47"/>
      <c r="DD635" s="47"/>
      <c r="DE635" s="47"/>
      <c r="DF635" s="47"/>
      <c r="DG635" s="47"/>
      <c r="DH635" s="47"/>
      <c r="DI635" s="47"/>
      <c r="DJ635" s="47"/>
      <c r="DK635" s="47"/>
      <c r="DL635" s="47"/>
      <c r="DM635" s="47"/>
      <c r="DN635" s="47"/>
      <c r="DO635" s="47"/>
      <c r="DP635" s="47"/>
      <c r="DQ635" s="47"/>
      <c r="DR635" s="47"/>
      <c r="DS635" s="47"/>
      <c r="DT635" s="47"/>
      <c r="DU635" s="47"/>
      <c r="DV635" s="47"/>
      <c r="DW635" s="47"/>
      <c r="DX635" s="47"/>
      <c r="DY635" s="47"/>
      <c r="DZ635" s="47"/>
      <c r="EA635" s="47"/>
      <c r="EB635" s="47"/>
      <c r="EC635" s="47"/>
      <c r="ED635" s="47"/>
      <c r="EE635" s="47"/>
      <c r="EF635" s="47"/>
      <c r="EG635" s="47"/>
      <c r="EH635" s="47"/>
      <c r="EI635" s="47"/>
      <c r="EJ635" s="47"/>
      <c r="EK635" s="47"/>
      <c r="EL635" s="47"/>
      <c r="EM635" s="47"/>
      <c r="EN635" s="47"/>
      <c r="EO635" s="47"/>
      <c r="EP635" s="47"/>
      <c r="EQ635" s="47"/>
      <c r="ER635" s="47"/>
      <c r="ES635" s="47"/>
      <c r="EX635" s="48"/>
      <c r="EY635" s="48"/>
      <c r="EZ635" s="48"/>
      <c r="FA635" s="48"/>
      <c r="FB635" s="48"/>
      <c r="FC635" s="48"/>
      <c r="FD635" s="48"/>
    </row>
    <row r="636" spans="1:160" s="19" customFormat="1" ht="15" customHeight="1" x14ac:dyDescent="0.25">
      <c r="A636" s="82"/>
      <c r="B636" s="82"/>
      <c r="C636" s="82"/>
      <c r="AF636" s="82"/>
      <c r="AG636" s="82"/>
      <c r="AH636" s="81"/>
      <c r="AI636" s="45"/>
      <c r="AJ636" s="46"/>
      <c r="AK636" s="46"/>
      <c r="AL636" s="46"/>
      <c r="AM636" s="46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5"/>
      <c r="BQ636" s="45"/>
      <c r="BR636" s="47"/>
      <c r="BS636" s="47"/>
      <c r="BT636" s="47"/>
      <c r="BU636" s="47"/>
      <c r="BV636" s="47"/>
      <c r="BW636" s="47"/>
      <c r="BX636" s="47"/>
      <c r="BY636" s="47"/>
      <c r="BZ636" s="47"/>
      <c r="CA636" s="47"/>
      <c r="CB636" s="47"/>
      <c r="CC636" s="47"/>
      <c r="CD636" s="47"/>
      <c r="CE636" s="47"/>
      <c r="CF636" s="47"/>
      <c r="CG636" s="47"/>
      <c r="CH636" s="47"/>
      <c r="CI636" s="47"/>
      <c r="CJ636" s="47"/>
      <c r="CK636" s="47"/>
      <c r="CL636" s="47"/>
      <c r="CM636" s="47"/>
      <c r="CN636" s="47"/>
      <c r="CO636" s="47"/>
      <c r="CP636" s="47"/>
      <c r="CQ636" s="47"/>
      <c r="CR636" s="47"/>
      <c r="CS636" s="47"/>
      <c r="CT636" s="47"/>
      <c r="CU636" s="47"/>
      <c r="CV636" s="47"/>
      <c r="CW636" s="47"/>
      <c r="CX636" s="47"/>
      <c r="CY636" s="47"/>
      <c r="CZ636" s="47"/>
      <c r="DA636" s="47"/>
      <c r="DB636" s="47"/>
      <c r="DC636" s="47"/>
      <c r="DD636" s="47"/>
      <c r="DE636" s="47"/>
      <c r="DF636" s="47"/>
      <c r="DG636" s="47"/>
      <c r="DH636" s="47"/>
      <c r="DI636" s="47"/>
      <c r="DJ636" s="47"/>
      <c r="DK636" s="47"/>
      <c r="DL636" s="47"/>
      <c r="DM636" s="47"/>
      <c r="DN636" s="47"/>
      <c r="DO636" s="47"/>
      <c r="DP636" s="47"/>
      <c r="DQ636" s="47"/>
      <c r="DR636" s="47"/>
      <c r="DS636" s="47"/>
      <c r="DT636" s="47"/>
      <c r="DU636" s="47"/>
      <c r="DV636" s="47"/>
      <c r="DW636" s="47"/>
      <c r="DX636" s="47"/>
      <c r="DY636" s="47"/>
      <c r="DZ636" s="47"/>
      <c r="EA636" s="47"/>
      <c r="EB636" s="47"/>
      <c r="EC636" s="47"/>
      <c r="ED636" s="47"/>
      <c r="EE636" s="47"/>
      <c r="EF636" s="47"/>
      <c r="EG636" s="47"/>
      <c r="EH636" s="47"/>
      <c r="EI636" s="47"/>
      <c r="EJ636" s="47"/>
      <c r="EK636" s="47"/>
      <c r="EL636" s="47"/>
      <c r="EM636" s="47"/>
      <c r="EN636" s="47"/>
      <c r="EO636" s="47"/>
      <c r="EP636" s="47"/>
      <c r="EQ636" s="47"/>
      <c r="ER636" s="47"/>
      <c r="ES636" s="47"/>
      <c r="EX636" s="48"/>
      <c r="EY636" s="48"/>
      <c r="EZ636" s="48"/>
      <c r="FA636" s="48"/>
      <c r="FB636" s="48"/>
      <c r="FC636" s="48"/>
      <c r="FD636" s="48"/>
    </row>
    <row r="637" spans="1:160" s="19" customFormat="1" ht="15" customHeight="1" x14ac:dyDescent="0.25">
      <c r="A637" s="82"/>
      <c r="B637" s="82"/>
      <c r="C637" s="82"/>
      <c r="AF637" s="82"/>
      <c r="AG637" s="82"/>
      <c r="AH637" s="81"/>
      <c r="AI637" s="45"/>
      <c r="AJ637" s="46"/>
      <c r="AK637" s="46"/>
      <c r="AL637" s="46"/>
      <c r="AM637" s="46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5"/>
      <c r="BQ637" s="45"/>
      <c r="BR637" s="47"/>
      <c r="BS637" s="47"/>
      <c r="BT637" s="47"/>
      <c r="BU637" s="47"/>
      <c r="BV637" s="47"/>
      <c r="BW637" s="47"/>
      <c r="BX637" s="47"/>
      <c r="BY637" s="47"/>
      <c r="BZ637" s="47"/>
      <c r="CA637" s="47"/>
      <c r="CB637" s="47"/>
      <c r="CC637" s="47"/>
      <c r="CD637" s="47"/>
      <c r="CE637" s="47"/>
      <c r="CF637" s="47"/>
      <c r="CG637" s="47"/>
      <c r="CH637" s="47"/>
      <c r="CI637" s="47"/>
      <c r="CJ637" s="47"/>
      <c r="CK637" s="47"/>
      <c r="CL637" s="47"/>
      <c r="CM637" s="47"/>
      <c r="CN637" s="47"/>
      <c r="CO637" s="47"/>
      <c r="CP637" s="47"/>
      <c r="CQ637" s="47"/>
      <c r="CR637" s="47"/>
      <c r="CS637" s="47"/>
      <c r="CT637" s="47"/>
      <c r="CU637" s="47"/>
      <c r="CV637" s="47"/>
      <c r="CW637" s="47"/>
      <c r="CX637" s="47"/>
      <c r="CY637" s="47"/>
      <c r="CZ637" s="47"/>
      <c r="DA637" s="47"/>
      <c r="DB637" s="47"/>
      <c r="DC637" s="47"/>
      <c r="DD637" s="47"/>
      <c r="DE637" s="47"/>
      <c r="DF637" s="47"/>
      <c r="DG637" s="47"/>
      <c r="DH637" s="47"/>
      <c r="DI637" s="47"/>
      <c r="DJ637" s="47"/>
      <c r="DK637" s="47"/>
      <c r="DL637" s="47"/>
      <c r="DM637" s="47"/>
      <c r="DN637" s="47"/>
      <c r="DO637" s="47"/>
      <c r="DP637" s="47"/>
      <c r="DQ637" s="47"/>
      <c r="DR637" s="47"/>
      <c r="DS637" s="47"/>
      <c r="DT637" s="47"/>
      <c r="DU637" s="47"/>
      <c r="DV637" s="47"/>
      <c r="DW637" s="47"/>
      <c r="DX637" s="47"/>
      <c r="DY637" s="47"/>
      <c r="DZ637" s="47"/>
      <c r="EA637" s="47"/>
      <c r="EB637" s="47"/>
      <c r="EC637" s="47"/>
      <c r="ED637" s="47"/>
      <c r="EE637" s="47"/>
      <c r="EF637" s="47"/>
      <c r="EG637" s="47"/>
      <c r="EH637" s="47"/>
      <c r="EI637" s="47"/>
      <c r="EJ637" s="47"/>
      <c r="EK637" s="47"/>
      <c r="EL637" s="47"/>
      <c r="EM637" s="47"/>
      <c r="EN637" s="47"/>
      <c r="EO637" s="47"/>
      <c r="EP637" s="47"/>
      <c r="EQ637" s="47"/>
      <c r="ER637" s="47"/>
      <c r="ES637" s="47"/>
      <c r="EX637" s="48"/>
      <c r="EY637" s="48"/>
      <c r="EZ637" s="48"/>
      <c r="FA637" s="48"/>
      <c r="FB637" s="48"/>
      <c r="FC637" s="48"/>
      <c r="FD637" s="48"/>
    </row>
    <row r="638" spans="1:160" s="19" customFormat="1" ht="15" customHeight="1" x14ac:dyDescent="0.25">
      <c r="A638" s="82"/>
      <c r="B638" s="82"/>
      <c r="C638" s="82"/>
      <c r="AF638" s="82"/>
      <c r="AG638" s="82"/>
      <c r="AH638" s="81"/>
      <c r="AI638" s="45"/>
      <c r="AJ638" s="46"/>
      <c r="AK638" s="46"/>
      <c r="AL638" s="46"/>
      <c r="AM638" s="46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5"/>
      <c r="BQ638" s="45"/>
      <c r="BR638" s="47"/>
      <c r="BS638" s="47"/>
      <c r="BT638" s="47"/>
      <c r="BU638" s="47"/>
      <c r="BV638" s="47"/>
      <c r="BW638" s="47"/>
      <c r="BX638" s="47"/>
      <c r="BY638" s="47"/>
      <c r="BZ638" s="47"/>
      <c r="CA638" s="47"/>
      <c r="CB638" s="47"/>
      <c r="CC638" s="47"/>
      <c r="CD638" s="47"/>
      <c r="CE638" s="47"/>
      <c r="CF638" s="47"/>
      <c r="CG638" s="47"/>
      <c r="CH638" s="47"/>
      <c r="CI638" s="47"/>
      <c r="CJ638" s="47"/>
      <c r="CK638" s="47"/>
      <c r="CL638" s="47"/>
      <c r="CM638" s="47"/>
      <c r="CN638" s="47"/>
      <c r="CO638" s="47"/>
      <c r="CP638" s="47"/>
      <c r="CQ638" s="47"/>
      <c r="CR638" s="47"/>
      <c r="CS638" s="47"/>
      <c r="CT638" s="47"/>
      <c r="CU638" s="47"/>
      <c r="CV638" s="47"/>
      <c r="CW638" s="47"/>
      <c r="CX638" s="47"/>
      <c r="CY638" s="47"/>
      <c r="CZ638" s="47"/>
      <c r="DA638" s="47"/>
      <c r="DB638" s="47"/>
      <c r="DC638" s="47"/>
      <c r="DD638" s="47"/>
      <c r="DE638" s="47"/>
      <c r="DF638" s="47"/>
      <c r="DG638" s="47"/>
      <c r="DH638" s="47"/>
      <c r="DI638" s="47"/>
      <c r="DJ638" s="47"/>
      <c r="DK638" s="47"/>
      <c r="DL638" s="47"/>
      <c r="DM638" s="47"/>
      <c r="DN638" s="47"/>
      <c r="DO638" s="47"/>
      <c r="DP638" s="47"/>
      <c r="DQ638" s="47"/>
      <c r="DR638" s="47"/>
      <c r="DS638" s="47"/>
      <c r="DT638" s="47"/>
      <c r="DU638" s="47"/>
      <c r="DV638" s="47"/>
      <c r="DW638" s="47"/>
      <c r="DX638" s="47"/>
      <c r="DY638" s="47"/>
      <c r="DZ638" s="47"/>
      <c r="EA638" s="47"/>
      <c r="EB638" s="47"/>
      <c r="EC638" s="47"/>
      <c r="ED638" s="47"/>
      <c r="EE638" s="47"/>
      <c r="EF638" s="47"/>
      <c r="EG638" s="47"/>
      <c r="EH638" s="47"/>
      <c r="EI638" s="47"/>
      <c r="EJ638" s="47"/>
      <c r="EK638" s="47"/>
      <c r="EL638" s="47"/>
      <c r="EM638" s="47"/>
      <c r="EN638" s="47"/>
      <c r="EO638" s="47"/>
      <c r="EP638" s="47"/>
      <c r="EQ638" s="47"/>
      <c r="ER638" s="47"/>
      <c r="ES638" s="47"/>
      <c r="EX638" s="48"/>
      <c r="EY638" s="48"/>
      <c r="EZ638" s="48"/>
      <c r="FA638" s="48"/>
      <c r="FB638" s="48"/>
      <c r="FC638" s="48"/>
      <c r="FD638" s="48"/>
    </row>
    <row r="639" spans="1:160" s="19" customFormat="1" ht="15" customHeight="1" x14ac:dyDescent="0.25">
      <c r="A639" s="82"/>
      <c r="B639" s="82"/>
      <c r="C639" s="82"/>
      <c r="AF639" s="82"/>
      <c r="AG639" s="82"/>
      <c r="AH639" s="81"/>
      <c r="AI639" s="45"/>
      <c r="AJ639" s="46"/>
      <c r="AK639" s="46"/>
      <c r="AL639" s="46"/>
      <c r="AM639" s="46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5"/>
      <c r="BQ639" s="45"/>
      <c r="BR639" s="47"/>
      <c r="BS639" s="47"/>
      <c r="BT639" s="47"/>
      <c r="BU639" s="47"/>
      <c r="BV639" s="47"/>
      <c r="BW639" s="47"/>
      <c r="BX639" s="47"/>
      <c r="BY639" s="47"/>
      <c r="BZ639" s="47"/>
      <c r="CA639" s="47"/>
      <c r="CB639" s="47"/>
      <c r="CC639" s="47"/>
      <c r="CD639" s="47"/>
      <c r="CE639" s="47"/>
      <c r="CF639" s="47"/>
      <c r="CG639" s="47"/>
      <c r="CH639" s="47"/>
      <c r="CI639" s="47"/>
      <c r="CJ639" s="47"/>
      <c r="CK639" s="47"/>
      <c r="CL639" s="47"/>
      <c r="CM639" s="47"/>
      <c r="CN639" s="47"/>
      <c r="CO639" s="47"/>
      <c r="CP639" s="47"/>
      <c r="CQ639" s="47"/>
      <c r="CR639" s="47"/>
      <c r="CS639" s="47"/>
      <c r="CT639" s="47"/>
      <c r="CU639" s="47"/>
      <c r="CV639" s="47"/>
      <c r="CW639" s="47"/>
      <c r="CX639" s="47"/>
      <c r="CY639" s="47"/>
      <c r="CZ639" s="47"/>
      <c r="DA639" s="47"/>
      <c r="DB639" s="47"/>
      <c r="DC639" s="47"/>
      <c r="DD639" s="47"/>
      <c r="DE639" s="47"/>
      <c r="DF639" s="47"/>
      <c r="DG639" s="47"/>
      <c r="DH639" s="47"/>
      <c r="DI639" s="47"/>
      <c r="DJ639" s="47"/>
      <c r="DK639" s="47"/>
      <c r="DL639" s="47"/>
      <c r="DM639" s="47"/>
      <c r="DN639" s="47"/>
      <c r="DO639" s="47"/>
      <c r="DP639" s="47"/>
      <c r="DQ639" s="47"/>
      <c r="DR639" s="47"/>
      <c r="DS639" s="47"/>
      <c r="DT639" s="47"/>
      <c r="DU639" s="47"/>
      <c r="DV639" s="47"/>
      <c r="DW639" s="47"/>
      <c r="DX639" s="47"/>
      <c r="DY639" s="47"/>
      <c r="DZ639" s="47"/>
      <c r="EA639" s="47"/>
      <c r="EB639" s="47"/>
      <c r="EC639" s="47"/>
      <c r="ED639" s="47"/>
      <c r="EE639" s="47"/>
      <c r="EF639" s="47"/>
      <c r="EG639" s="47"/>
      <c r="EH639" s="47"/>
      <c r="EI639" s="47"/>
      <c r="EJ639" s="47"/>
      <c r="EK639" s="47"/>
      <c r="EL639" s="47"/>
      <c r="EM639" s="47"/>
      <c r="EN639" s="47"/>
      <c r="EO639" s="47"/>
      <c r="EP639" s="47"/>
      <c r="EQ639" s="47"/>
      <c r="ER639" s="47"/>
      <c r="ES639" s="47"/>
      <c r="EX639" s="48"/>
      <c r="EY639" s="48"/>
      <c r="EZ639" s="48"/>
      <c r="FA639" s="48"/>
      <c r="FB639" s="48"/>
      <c r="FC639" s="48"/>
      <c r="FD639" s="48"/>
    </row>
    <row r="640" spans="1:160" s="19" customFormat="1" ht="15" customHeight="1" x14ac:dyDescent="0.25">
      <c r="A640" s="82"/>
      <c r="B640" s="82"/>
      <c r="C640" s="82"/>
      <c r="AF640" s="82"/>
      <c r="AG640" s="82"/>
      <c r="AH640" s="81"/>
      <c r="AI640" s="45"/>
      <c r="AJ640" s="46"/>
      <c r="AK640" s="46"/>
      <c r="AL640" s="46"/>
      <c r="AM640" s="46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5"/>
      <c r="BQ640" s="45"/>
      <c r="BR640" s="47"/>
      <c r="BS640" s="47"/>
      <c r="BT640" s="47"/>
      <c r="BU640" s="47"/>
      <c r="BV640" s="47"/>
      <c r="BW640" s="47"/>
      <c r="BX640" s="47"/>
      <c r="BY640" s="47"/>
      <c r="BZ640" s="47"/>
      <c r="CA640" s="47"/>
      <c r="CB640" s="47"/>
      <c r="CC640" s="47"/>
      <c r="CD640" s="47"/>
      <c r="CE640" s="47"/>
      <c r="CF640" s="47"/>
      <c r="CG640" s="47"/>
      <c r="CH640" s="47"/>
      <c r="CI640" s="47"/>
      <c r="CJ640" s="47"/>
      <c r="CK640" s="47"/>
      <c r="CL640" s="47"/>
      <c r="CM640" s="47"/>
      <c r="CN640" s="47"/>
      <c r="CO640" s="47"/>
      <c r="CP640" s="47"/>
      <c r="CQ640" s="47"/>
      <c r="CR640" s="47"/>
      <c r="CS640" s="47"/>
      <c r="CT640" s="47"/>
      <c r="CU640" s="47"/>
      <c r="CV640" s="47"/>
      <c r="CW640" s="47"/>
      <c r="CX640" s="47"/>
      <c r="CY640" s="47"/>
      <c r="CZ640" s="47"/>
      <c r="DA640" s="47"/>
      <c r="DB640" s="47"/>
      <c r="DC640" s="47"/>
      <c r="DD640" s="47"/>
      <c r="DE640" s="47"/>
      <c r="DF640" s="47"/>
      <c r="DG640" s="47"/>
      <c r="DH640" s="47"/>
      <c r="DI640" s="47"/>
      <c r="DJ640" s="47"/>
      <c r="DK640" s="47"/>
      <c r="DL640" s="47"/>
      <c r="DM640" s="47"/>
      <c r="DN640" s="47"/>
      <c r="DO640" s="47"/>
      <c r="DP640" s="47"/>
      <c r="DQ640" s="47"/>
      <c r="DR640" s="47"/>
      <c r="DS640" s="47"/>
      <c r="DT640" s="47"/>
      <c r="DU640" s="47"/>
      <c r="DV640" s="47"/>
      <c r="DW640" s="47"/>
      <c r="DX640" s="47"/>
      <c r="DY640" s="47"/>
      <c r="DZ640" s="47"/>
      <c r="EA640" s="47"/>
      <c r="EB640" s="47"/>
      <c r="EC640" s="47"/>
      <c r="ED640" s="47"/>
      <c r="EE640" s="47"/>
      <c r="EF640" s="47"/>
      <c r="EG640" s="47"/>
      <c r="EH640" s="47"/>
      <c r="EI640" s="47"/>
      <c r="EJ640" s="47"/>
      <c r="EK640" s="47"/>
      <c r="EL640" s="47"/>
      <c r="EM640" s="47"/>
      <c r="EN640" s="47"/>
      <c r="EO640" s="47"/>
      <c r="EP640" s="47"/>
      <c r="EQ640" s="47"/>
      <c r="ER640" s="47"/>
      <c r="ES640" s="47"/>
      <c r="EX640" s="48"/>
      <c r="EY640" s="48"/>
      <c r="EZ640" s="48"/>
      <c r="FA640" s="48"/>
      <c r="FB640" s="48"/>
      <c r="FC640" s="48"/>
      <c r="FD640" s="48"/>
    </row>
    <row r="641" spans="1:160" s="19" customFormat="1" ht="15" customHeight="1" x14ac:dyDescent="0.25">
      <c r="A641" s="82"/>
      <c r="B641" s="82"/>
      <c r="C641" s="82"/>
      <c r="AF641" s="82"/>
      <c r="AG641" s="82"/>
      <c r="AH641" s="81"/>
      <c r="AI641" s="45"/>
      <c r="AJ641" s="46"/>
      <c r="AK641" s="46"/>
      <c r="AL641" s="46"/>
      <c r="AM641" s="46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5"/>
      <c r="BQ641" s="45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47"/>
      <c r="CD641" s="47"/>
      <c r="CE641" s="47"/>
      <c r="CF641" s="47"/>
      <c r="CG641" s="47"/>
      <c r="CH641" s="47"/>
      <c r="CI641" s="47"/>
      <c r="CJ641" s="47"/>
      <c r="CK641" s="47"/>
      <c r="CL641" s="47"/>
      <c r="CM641" s="47"/>
      <c r="CN641" s="47"/>
      <c r="CO641" s="47"/>
      <c r="CP641" s="47"/>
      <c r="CQ641" s="47"/>
      <c r="CR641" s="47"/>
      <c r="CS641" s="47"/>
      <c r="CT641" s="47"/>
      <c r="CU641" s="47"/>
      <c r="CV641" s="47"/>
      <c r="CW641" s="47"/>
      <c r="CX641" s="47"/>
      <c r="CY641" s="47"/>
      <c r="CZ641" s="47"/>
      <c r="DA641" s="47"/>
      <c r="DB641" s="47"/>
      <c r="DC641" s="47"/>
      <c r="DD641" s="47"/>
      <c r="DE641" s="47"/>
      <c r="DF641" s="47"/>
      <c r="DG641" s="47"/>
      <c r="DH641" s="47"/>
      <c r="DI641" s="47"/>
      <c r="DJ641" s="47"/>
      <c r="DK641" s="47"/>
      <c r="DL641" s="47"/>
      <c r="DM641" s="47"/>
      <c r="DN641" s="47"/>
      <c r="DO641" s="47"/>
      <c r="DP641" s="47"/>
      <c r="DQ641" s="47"/>
      <c r="DR641" s="47"/>
      <c r="DS641" s="47"/>
      <c r="DT641" s="47"/>
      <c r="DU641" s="47"/>
      <c r="DV641" s="47"/>
      <c r="DW641" s="47"/>
      <c r="DX641" s="47"/>
      <c r="DY641" s="47"/>
      <c r="DZ641" s="47"/>
      <c r="EA641" s="47"/>
      <c r="EB641" s="47"/>
      <c r="EC641" s="47"/>
      <c r="ED641" s="47"/>
      <c r="EE641" s="47"/>
      <c r="EF641" s="47"/>
      <c r="EG641" s="47"/>
      <c r="EH641" s="47"/>
      <c r="EI641" s="47"/>
      <c r="EJ641" s="47"/>
      <c r="EK641" s="47"/>
      <c r="EL641" s="47"/>
      <c r="EM641" s="47"/>
      <c r="EN641" s="47"/>
      <c r="EO641" s="47"/>
      <c r="EP641" s="47"/>
      <c r="EQ641" s="47"/>
      <c r="ER641" s="47"/>
      <c r="ES641" s="47"/>
      <c r="EX641" s="48"/>
      <c r="EY641" s="48"/>
      <c r="EZ641" s="48"/>
      <c r="FA641" s="48"/>
      <c r="FB641" s="48"/>
      <c r="FC641" s="48"/>
      <c r="FD641" s="48"/>
    </row>
    <row r="642" spans="1:160" s="19" customFormat="1" ht="15" customHeight="1" x14ac:dyDescent="0.25">
      <c r="A642" s="82"/>
      <c r="B642" s="82"/>
      <c r="C642" s="82"/>
      <c r="AF642" s="82"/>
      <c r="AG642" s="82"/>
      <c r="AH642" s="81"/>
      <c r="AI642" s="45"/>
      <c r="AJ642" s="46"/>
      <c r="AK642" s="46"/>
      <c r="AL642" s="46"/>
      <c r="AM642" s="46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5"/>
      <c r="BQ642" s="45"/>
      <c r="BR642" s="47"/>
      <c r="BS642" s="47"/>
      <c r="BT642" s="47"/>
      <c r="BU642" s="47"/>
      <c r="BV642" s="47"/>
      <c r="BW642" s="47"/>
      <c r="BX642" s="47"/>
      <c r="BY642" s="47"/>
      <c r="BZ642" s="47"/>
      <c r="CA642" s="47"/>
      <c r="CB642" s="47"/>
      <c r="CC642" s="47"/>
      <c r="CD642" s="47"/>
      <c r="CE642" s="47"/>
      <c r="CF642" s="47"/>
      <c r="CG642" s="47"/>
      <c r="CH642" s="47"/>
      <c r="CI642" s="47"/>
      <c r="CJ642" s="47"/>
      <c r="CK642" s="47"/>
      <c r="CL642" s="47"/>
      <c r="CM642" s="47"/>
      <c r="CN642" s="47"/>
      <c r="CO642" s="47"/>
      <c r="CP642" s="47"/>
      <c r="CQ642" s="47"/>
      <c r="CR642" s="47"/>
      <c r="CS642" s="47"/>
      <c r="CT642" s="47"/>
      <c r="CU642" s="47"/>
      <c r="CV642" s="47"/>
      <c r="CW642" s="47"/>
      <c r="CX642" s="47"/>
      <c r="CY642" s="47"/>
      <c r="CZ642" s="47"/>
      <c r="DA642" s="47"/>
      <c r="DB642" s="47"/>
      <c r="DC642" s="47"/>
      <c r="DD642" s="47"/>
      <c r="DE642" s="47"/>
      <c r="DF642" s="47"/>
      <c r="DG642" s="47"/>
      <c r="DH642" s="47"/>
      <c r="DI642" s="47"/>
      <c r="DJ642" s="47"/>
      <c r="DK642" s="47"/>
      <c r="DL642" s="47"/>
      <c r="DM642" s="47"/>
      <c r="DN642" s="47"/>
      <c r="DO642" s="47"/>
      <c r="DP642" s="47"/>
      <c r="DQ642" s="47"/>
      <c r="DR642" s="47"/>
      <c r="DS642" s="47"/>
      <c r="DT642" s="47"/>
      <c r="DU642" s="47"/>
      <c r="DV642" s="47"/>
      <c r="DW642" s="47"/>
      <c r="DX642" s="47"/>
      <c r="DY642" s="47"/>
      <c r="DZ642" s="47"/>
      <c r="EA642" s="47"/>
      <c r="EB642" s="47"/>
      <c r="EC642" s="47"/>
      <c r="ED642" s="47"/>
      <c r="EE642" s="47"/>
      <c r="EF642" s="47"/>
      <c r="EG642" s="47"/>
      <c r="EH642" s="47"/>
      <c r="EI642" s="47"/>
      <c r="EJ642" s="47"/>
      <c r="EK642" s="47"/>
      <c r="EL642" s="47"/>
      <c r="EM642" s="47"/>
      <c r="EN642" s="47"/>
      <c r="EO642" s="47"/>
      <c r="EP642" s="47"/>
      <c r="EQ642" s="47"/>
      <c r="ER642" s="47"/>
      <c r="ES642" s="47"/>
      <c r="EX642" s="48"/>
      <c r="EY642" s="48"/>
      <c r="EZ642" s="48"/>
      <c r="FA642" s="48"/>
      <c r="FB642" s="48"/>
      <c r="FC642" s="48"/>
      <c r="FD642" s="48"/>
    </row>
    <row r="643" spans="1:160" s="19" customFormat="1" ht="15" customHeight="1" x14ac:dyDescent="0.25">
      <c r="A643" s="82"/>
      <c r="B643" s="82"/>
      <c r="C643" s="82"/>
      <c r="AF643" s="82"/>
      <c r="AG643" s="82"/>
      <c r="AH643" s="81"/>
      <c r="AI643" s="45"/>
      <c r="AJ643" s="46"/>
      <c r="AK643" s="46"/>
      <c r="AL643" s="46"/>
      <c r="AM643" s="46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5"/>
      <c r="BQ643" s="45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47"/>
      <c r="CD643" s="47"/>
      <c r="CE643" s="47"/>
      <c r="CF643" s="47"/>
      <c r="CG643" s="47"/>
      <c r="CH643" s="47"/>
      <c r="CI643" s="47"/>
      <c r="CJ643" s="47"/>
      <c r="CK643" s="47"/>
      <c r="CL643" s="47"/>
      <c r="CM643" s="47"/>
      <c r="CN643" s="47"/>
      <c r="CO643" s="47"/>
      <c r="CP643" s="47"/>
      <c r="CQ643" s="47"/>
      <c r="CR643" s="47"/>
      <c r="CS643" s="47"/>
      <c r="CT643" s="47"/>
      <c r="CU643" s="47"/>
      <c r="CV643" s="47"/>
      <c r="CW643" s="47"/>
      <c r="CX643" s="47"/>
      <c r="CY643" s="47"/>
      <c r="CZ643" s="47"/>
      <c r="DA643" s="47"/>
      <c r="DB643" s="47"/>
      <c r="DC643" s="47"/>
      <c r="DD643" s="47"/>
      <c r="DE643" s="47"/>
      <c r="DF643" s="47"/>
      <c r="DG643" s="47"/>
      <c r="DH643" s="47"/>
      <c r="DI643" s="47"/>
      <c r="DJ643" s="47"/>
      <c r="DK643" s="47"/>
      <c r="DL643" s="47"/>
      <c r="DM643" s="47"/>
      <c r="DN643" s="47"/>
      <c r="DO643" s="47"/>
      <c r="DP643" s="47"/>
      <c r="DQ643" s="47"/>
      <c r="DR643" s="47"/>
      <c r="DS643" s="47"/>
      <c r="DT643" s="47"/>
      <c r="DU643" s="47"/>
      <c r="DV643" s="47"/>
      <c r="DW643" s="47"/>
      <c r="DX643" s="47"/>
      <c r="DY643" s="47"/>
      <c r="DZ643" s="47"/>
      <c r="EA643" s="47"/>
      <c r="EB643" s="47"/>
      <c r="EC643" s="47"/>
      <c r="ED643" s="47"/>
      <c r="EE643" s="47"/>
      <c r="EF643" s="47"/>
      <c r="EG643" s="47"/>
      <c r="EH643" s="47"/>
      <c r="EI643" s="47"/>
      <c r="EJ643" s="47"/>
      <c r="EK643" s="47"/>
      <c r="EL643" s="47"/>
      <c r="EM643" s="47"/>
      <c r="EN643" s="47"/>
      <c r="EO643" s="47"/>
      <c r="EP643" s="47"/>
      <c r="EQ643" s="47"/>
      <c r="ER643" s="47"/>
      <c r="ES643" s="47"/>
      <c r="EX643" s="48"/>
      <c r="EY643" s="48"/>
      <c r="EZ643" s="48"/>
      <c r="FA643" s="48"/>
      <c r="FB643" s="48"/>
      <c r="FC643" s="48"/>
      <c r="FD643" s="48"/>
    </row>
    <row r="644" spans="1:160" s="19" customFormat="1" ht="15" customHeight="1" x14ac:dyDescent="0.25">
      <c r="A644" s="82"/>
      <c r="B644" s="82"/>
      <c r="C644" s="82"/>
      <c r="AF644" s="82"/>
      <c r="AG644" s="82"/>
      <c r="AH644" s="81"/>
      <c r="AI644" s="45"/>
      <c r="AJ644" s="46"/>
      <c r="AK644" s="46"/>
      <c r="AL644" s="46"/>
      <c r="AM644" s="46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5"/>
      <c r="BQ644" s="45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47"/>
      <c r="CD644" s="47"/>
      <c r="CE644" s="47"/>
      <c r="CF644" s="47"/>
      <c r="CG644" s="47"/>
      <c r="CH644" s="47"/>
      <c r="CI644" s="47"/>
      <c r="CJ644" s="47"/>
      <c r="CK644" s="47"/>
      <c r="CL644" s="47"/>
      <c r="CM644" s="47"/>
      <c r="CN644" s="47"/>
      <c r="CO644" s="47"/>
      <c r="CP644" s="47"/>
      <c r="CQ644" s="47"/>
      <c r="CR644" s="47"/>
      <c r="CS644" s="47"/>
      <c r="CT644" s="47"/>
      <c r="CU644" s="47"/>
      <c r="CV644" s="47"/>
      <c r="CW644" s="47"/>
      <c r="CX644" s="47"/>
      <c r="CY644" s="47"/>
      <c r="CZ644" s="47"/>
      <c r="DA644" s="47"/>
      <c r="DB644" s="47"/>
      <c r="DC644" s="47"/>
      <c r="DD644" s="47"/>
      <c r="DE644" s="47"/>
      <c r="DF644" s="47"/>
      <c r="DG644" s="47"/>
      <c r="DH644" s="47"/>
      <c r="DI644" s="47"/>
      <c r="DJ644" s="47"/>
      <c r="DK644" s="47"/>
      <c r="DL644" s="47"/>
      <c r="DM644" s="47"/>
      <c r="DN644" s="47"/>
      <c r="DO644" s="47"/>
      <c r="DP644" s="47"/>
      <c r="DQ644" s="47"/>
      <c r="DR644" s="47"/>
      <c r="DS644" s="47"/>
      <c r="DT644" s="47"/>
      <c r="DU644" s="47"/>
      <c r="DV644" s="47"/>
      <c r="DW644" s="47"/>
      <c r="DX644" s="47"/>
      <c r="DY644" s="47"/>
      <c r="DZ644" s="47"/>
      <c r="EA644" s="47"/>
      <c r="EB644" s="47"/>
      <c r="EC644" s="47"/>
      <c r="ED644" s="47"/>
      <c r="EE644" s="47"/>
      <c r="EF644" s="47"/>
      <c r="EG644" s="47"/>
      <c r="EH644" s="47"/>
      <c r="EI644" s="47"/>
      <c r="EJ644" s="47"/>
      <c r="EK644" s="47"/>
      <c r="EL644" s="47"/>
      <c r="EM644" s="47"/>
      <c r="EN644" s="47"/>
      <c r="EO644" s="47"/>
      <c r="EP644" s="47"/>
      <c r="EQ644" s="47"/>
      <c r="ER644" s="47"/>
      <c r="ES644" s="47"/>
      <c r="EX644" s="48"/>
      <c r="EY644" s="48"/>
      <c r="EZ644" s="48"/>
      <c r="FA644" s="48"/>
      <c r="FB644" s="48"/>
      <c r="FC644" s="48"/>
      <c r="FD644" s="48"/>
    </row>
    <row r="645" spans="1:160" s="19" customFormat="1" ht="15" customHeight="1" x14ac:dyDescent="0.25">
      <c r="A645" s="82"/>
      <c r="B645" s="82"/>
      <c r="C645" s="82"/>
      <c r="AF645" s="82"/>
      <c r="AG645" s="82"/>
      <c r="AH645" s="81"/>
      <c r="AI645" s="45"/>
      <c r="AJ645" s="46"/>
      <c r="AK645" s="46"/>
      <c r="AL645" s="46"/>
      <c r="AM645" s="46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5"/>
      <c r="BQ645" s="45"/>
      <c r="BR645" s="47"/>
      <c r="BS645" s="47"/>
      <c r="BT645" s="47"/>
      <c r="BU645" s="47"/>
      <c r="BV645" s="47"/>
      <c r="BW645" s="47"/>
      <c r="BX645" s="47"/>
      <c r="BY645" s="47"/>
      <c r="BZ645" s="47"/>
      <c r="CA645" s="47"/>
      <c r="CB645" s="47"/>
      <c r="CC645" s="47"/>
      <c r="CD645" s="47"/>
      <c r="CE645" s="47"/>
      <c r="CF645" s="47"/>
      <c r="CG645" s="47"/>
      <c r="CH645" s="47"/>
      <c r="CI645" s="47"/>
      <c r="CJ645" s="47"/>
      <c r="CK645" s="47"/>
      <c r="CL645" s="47"/>
      <c r="CM645" s="47"/>
      <c r="CN645" s="47"/>
      <c r="CO645" s="47"/>
      <c r="CP645" s="47"/>
      <c r="CQ645" s="47"/>
      <c r="CR645" s="47"/>
      <c r="CS645" s="47"/>
      <c r="CT645" s="47"/>
      <c r="CU645" s="47"/>
      <c r="CV645" s="47"/>
      <c r="CW645" s="47"/>
      <c r="CX645" s="47"/>
      <c r="CY645" s="47"/>
      <c r="CZ645" s="47"/>
      <c r="DA645" s="47"/>
      <c r="DB645" s="47"/>
      <c r="DC645" s="47"/>
      <c r="DD645" s="47"/>
      <c r="DE645" s="47"/>
      <c r="DF645" s="47"/>
      <c r="DG645" s="47"/>
      <c r="DH645" s="47"/>
      <c r="DI645" s="47"/>
      <c r="DJ645" s="47"/>
      <c r="DK645" s="47"/>
      <c r="DL645" s="47"/>
      <c r="DM645" s="47"/>
      <c r="DN645" s="47"/>
      <c r="DO645" s="47"/>
      <c r="DP645" s="47"/>
      <c r="DQ645" s="47"/>
      <c r="DR645" s="47"/>
      <c r="DS645" s="47"/>
      <c r="DT645" s="47"/>
      <c r="DU645" s="47"/>
      <c r="DV645" s="47"/>
      <c r="DW645" s="47"/>
      <c r="DX645" s="47"/>
      <c r="DY645" s="47"/>
      <c r="DZ645" s="47"/>
      <c r="EA645" s="47"/>
      <c r="EB645" s="47"/>
      <c r="EC645" s="47"/>
      <c r="ED645" s="47"/>
      <c r="EE645" s="47"/>
      <c r="EF645" s="47"/>
      <c r="EG645" s="47"/>
      <c r="EH645" s="47"/>
      <c r="EI645" s="47"/>
      <c r="EJ645" s="47"/>
      <c r="EK645" s="47"/>
      <c r="EL645" s="47"/>
      <c r="EM645" s="47"/>
      <c r="EN645" s="47"/>
      <c r="EO645" s="47"/>
      <c r="EP645" s="47"/>
      <c r="EQ645" s="47"/>
      <c r="ER645" s="47"/>
      <c r="ES645" s="47"/>
      <c r="EX645" s="48"/>
      <c r="EY645" s="48"/>
      <c r="EZ645" s="48"/>
      <c r="FA645" s="48"/>
      <c r="FB645" s="48"/>
      <c r="FC645" s="48"/>
      <c r="FD645" s="48"/>
    </row>
    <row r="646" spans="1:160" s="19" customFormat="1" ht="15" customHeight="1" x14ac:dyDescent="0.25">
      <c r="A646" s="82"/>
      <c r="B646" s="82"/>
      <c r="C646" s="82"/>
      <c r="AF646" s="82"/>
      <c r="AG646" s="82"/>
      <c r="AH646" s="81"/>
      <c r="AI646" s="45"/>
      <c r="AJ646" s="46"/>
      <c r="AK646" s="46"/>
      <c r="AL646" s="46"/>
      <c r="AM646" s="46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5"/>
      <c r="BN646" s="45"/>
      <c r="BO646" s="45"/>
      <c r="BP646" s="45"/>
      <c r="BQ646" s="45"/>
      <c r="BR646" s="47"/>
      <c r="BS646" s="47"/>
      <c r="BT646" s="47"/>
      <c r="BU646" s="47"/>
      <c r="BV646" s="47"/>
      <c r="BW646" s="47"/>
      <c r="BX646" s="47"/>
      <c r="BY646" s="47"/>
      <c r="BZ646" s="47"/>
      <c r="CA646" s="47"/>
      <c r="CB646" s="47"/>
      <c r="CC646" s="47"/>
      <c r="CD646" s="47"/>
      <c r="CE646" s="47"/>
      <c r="CF646" s="47"/>
      <c r="CG646" s="47"/>
      <c r="CH646" s="47"/>
      <c r="CI646" s="47"/>
      <c r="CJ646" s="47"/>
      <c r="CK646" s="47"/>
      <c r="CL646" s="47"/>
      <c r="CM646" s="47"/>
      <c r="CN646" s="47"/>
      <c r="CO646" s="47"/>
      <c r="CP646" s="47"/>
      <c r="CQ646" s="47"/>
      <c r="CR646" s="47"/>
      <c r="CS646" s="47"/>
      <c r="CT646" s="47"/>
      <c r="CU646" s="47"/>
      <c r="CV646" s="47"/>
      <c r="CW646" s="47"/>
      <c r="CX646" s="47"/>
      <c r="CY646" s="47"/>
      <c r="CZ646" s="47"/>
      <c r="DA646" s="47"/>
      <c r="DB646" s="47"/>
      <c r="DC646" s="47"/>
      <c r="DD646" s="47"/>
      <c r="DE646" s="47"/>
      <c r="DF646" s="47"/>
      <c r="DG646" s="47"/>
      <c r="DH646" s="47"/>
      <c r="DI646" s="47"/>
      <c r="DJ646" s="47"/>
      <c r="DK646" s="47"/>
      <c r="DL646" s="47"/>
      <c r="DM646" s="47"/>
      <c r="DN646" s="47"/>
      <c r="DO646" s="47"/>
      <c r="DP646" s="47"/>
      <c r="DQ646" s="47"/>
      <c r="DR646" s="47"/>
      <c r="DS646" s="47"/>
      <c r="DT646" s="47"/>
      <c r="DU646" s="47"/>
      <c r="DV646" s="47"/>
      <c r="DW646" s="47"/>
      <c r="DX646" s="47"/>
      <c r="DY646" s="47"/>
      <c r="DZ646" s="47"/>
      <c r="EA646" s="47"/>
      <c r="EB646" s="47"/>
      <c r="EC646" s="47"/>
      <c r="ED646" s="47"/>
      <c r="EE646" s="47"/>
      <c r="EF646" s="47"/>
      <c r="EG646" s="47"/>
      <c r="EH646" s="47"/>
      <c r="EI646" s="47"/>
      <c r="EJ646" s="47"/>
      <c r="EK646" s="47"/>
      <c r="EL646" s="47"/>
      <c r="EM646" s="47"/>
      <c r="EN646" s="47"/>
      <c r="EO646" s="47"/>
      <c r="EP646" s="47"/>
      <c r="EQ646" s="47"/>
      <c r="ER646" s="47"/>
      <c r="ES646" s="47"/>
      <c r="EX646" s="48"/>
      <c r="EY646" s="48"/>
      <c r="EZ646" s="48"/>
      <c r="FA646" s="48"/>
      <c r="FB646" s="48"/>
      <c r="FC646" s="48"/>
      <c r="FD646" s="48"/>
    </row>
    <row r="647" spans="1:160" s="19" customFormat="1" ht="15" customHeight="1" x14ac:dyDescent="0.25">
      <c r="A647" s="82"/>
      <c r="B647" s="82"/>
      <c r="C647" s="82"/>
      <c r="AF647" s="82"/>
      <c r="AG647" s="82"/>
      <c r="AH647" s="81"/>
      <c r="AI647" s="45"/>
      <c r="AJ647" s="46"/>
      <c r="AK647" s="46"/>
      <c r="AL647" s="46"/>
      <c r="AM647" s="46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5"/>
      <c r="BQ647" s="45"/>
      <c r="BR647" s="47"/>
      <c r="BS647" s="47"/>
      <c r="BT647" s="47"/>
      <c r="BU647" s="47"/>
      <c r="BV647" s="47"/>
      <c r="BW647" s="47"/>
      <c r="BX647" s="47"/>
      <c r="BY647" s="47"/>
      <c r="BZ647" s="47"/>
      <c r="CA647" s="47"/>
      <c r="CB647" s="47"/>
      <c r="CC647" s="47"/>
      <c r="CD647" s="47"/>
      <c r="CE647" s="47"/>
      <c r="CF647" s="47"/>
      <c r="CG647" s="47"/>
      <c r="CH647" s="47"/>
      <c r="CI647" s="47"/>
      <c r="CJ647" s="47"/>
      <c r="CK647" s="47"/>
      <c r="CL647" s="47"/>
      <c r="CM647" s="47"/>
      <c r="CN647" s="47"/>
      <c r="CO647" s="47"/>
      <c r="CP647" s="47"/>
      <c r="CQ647" s="47"/>
      <c r="CR647" s="47"/>
      <c r="CS647" s="47"/>
      <c r="CT647" s="47"/>
      <c r="CU647" s="47"/>
      <c r="CV647" s="47"/>
      <c r="CW647" s="47"/>
      <c r="CX647" s="47"/>
      <c r="CY647" s="47"/>
      <c r="CZ647" s="47"/>
      <c r="DA647" s="47"/>
      <c r="DB647" s="47"/>
      <c r="DC647" s="47"/>
      <c r="DD647" s="47"/>
      <c r="DE647" s="47"/>
      <c r="DF647" s="47"/>
      <c r="DG647" s="47"/>
      <c r="DH647" s="47"/>
      <c r="DI647" s="47"/>
      <c r="DJ647" s="47"/>
      <c r="DK647" s="47"/>
      <c r="DL647" s="47"/>
      <c r="DM647" s="47"/>
      <c r="DN647" s="47"/>
      <c r="DO647" s="47"/>
      <c r="DP647" s="47"/>
      <c r="DQ647" s="47"/>
      <c r="DR647" s="47"/>
      <c r="DS647" s="47"/>
      <c r="DT647" s="47"/>
      <c r="DU647" s="47"/>
      <c r="DV647" s="47"/>
      <c r="DW647" s="47"/>
      <c r="DX647" s="47"/>
      <c r="DY647" s="47"/>
      <c r="DZ647" s="47"/>
      <c r="EA647" s="47"/>
      <c r="EB647" s="47"/>
      <c r="EC647" s="47"/>
      <c r="ED647" s="47"/>
      <c r="EE647" s="47"/>
      <c r="EF647" s="47"/>
      <c r="EG647" s="47"/>
      <c r="EH647" s="47"/>
      <c r="EI647" s="47"/>
      <c r="EJ647" s="47"/>
      <c r="EK647" s="47"/>
      <c r="EL647" s="47"/>
      <c r="EM647" s="47"/>
      <c r="EN647" s="47"/>
      <c r="EO647" s="47"/>
      <c r="EP647" s="47"/>
      <c r="EQ647" s="47"/>
      <c r="ER647" s="47"/>
      <c r="ES647" s="47"/>
      <c r="EX647" s="48"/>
      <c r="EY647" s="48"/>
      <c r="EZ647" s="48"/>
      <c r="FA647" s="48"/>
      <c r="FB647" s="48"/>
      <c r="FC647" s="48"/>
      <c r="FD647" s="48"/>
    </row>
    <row r="648" spans="1:160" s="19" customFormat="1" ht="15" customHeight="1" x14ac:dyDescent="0.25">
      <c r="A648" s="82"/>
      <c r="B648" s="82"/>
      <c r="C648" s="82"/>
      <c r="AF648" s="82"/>
      <c r="AG648" s="82"/>
      <c r="AH648" s="81"/>
      <c r="AI648" s="45"/>
      <c r="AJ648" s="46"/>
      <c r="AK648" s="46"/>
      <c r="AL648" s="46"/>
      <c r="AM648" s="46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5"/>
      <c r="BN648" s="45"/>
      <c r="BO648" s="45"/>
      <c r="BP648" s="45"/>
      <c r="BQ648" s="45"/>
      <c r="BR648" s="47"/>
      <c r="BS648" s="47"/>
      <c r="BT648" s="47"/>
      <c r="BU648" s="47"/>
      <c r="BV648" s="47"/>
      <c r="BW648" s="47"/>
      <c r="BX648" s="47"/>
      <c r="BY648" s="47"/>
      <c r="BZ648" s="47"/>
      <c r="CA648" s="47"/>
      <c r="CB648" s="47"/>
      <c r="CC648" s="47"/>
      <c r="CD648" s="47"/>
      <c r="CE648" s="47"/>
      <c r="CF648" s="47"/>
      <c r="CG648" s="47"/>
      <c r="CH648" s="47"/>
      <c r="CI648" s="47"/>
      <c r="CJ648" s="47"/>
      <c r="CK648" s="47"/>
      <c r="CL648" s="47"/>
      <c r="CM648" s="47"/>
      <c r="CN648" s="47"/>
      <c r="CO648" s="47"/>
      <c r="CP648" s="47"/>
      <c r="CQ648" s="47"/>
      <c r="CR648" s="47"/>
      <c r="CS648" s="47"/>
      <c r="CT648" s="47"/>
      <c r="CU648" s="47"/>
      <c r="CV648" s="47"/>
      <c r="CW648" s="47"/>
      <c r="CX648" s="47"/>
      <c r="CY648" s="47"/>
      <c r="CZ648" s="47"/>
      <c r="DA648" s="47"/>
      <c r="DB648" s="47"/>
      <c r="DC648" s="47"/>
      <c r="DD648" s="47"/>
      <c r="DE648" s="47"/>
      <c r="DF648" s="47"/>
      <c r="DG648" s="47"/>
      <c r="DH648" s="47"/>
      <c r="DI648" s="47"/>
      <c r="DJ648" s="47"/>
      <c r="DK648" s="47"/>
      <c r="DL648" s="47"/>
      <c r="DM648" s="47"/>
      <c r="DN648" s="47"/>
      <c r="DO648" s="47"/>
      <c r="DP648" s="47"/>
      <c r="DQ648" s="47"/>
      <c r="DR648" s="47"/>
      <c r="DS648" s="47"/>
      <c r="DT648" s="47"/>
      <c r="DU648" s="47"/>
      <c r="DV648" s="47"/>
      <c r="DW648" s="47"/>
      <c r="DX648" s="47"/>
      <c r="DY648" s="47"/>
      <c r="DZ648" s="47"/>
      <c r="EA648" s="47"/>
      <c r="EB648" s="47"/>
      <c r="EC648" s="47"/>
      <c r="ED648" s="47"/>
      <c r="EE648" s="47"/>
      <c r="EF648" s="47"/>
      <c r="EG648" s="47"/>
      <c r="EH648" s="47"/>
      <c r="EI648" s="47"/>
      <c r="EJ648" s="47"/>
      <c r="EK648" s="47"/>
      <c r="EL648" s="47"/>
      <c r="EM648" s="47"/>
      <c r="EN648" s="47"/>
      <c r="EO648" s="47"/>
      <c r="EP648" s="47"/>
      <c r="EQ648" s="47"/>
      <c r="ER648" s="47"/>
      <c r="ES648" s="47"/>
      <c r="EX648" s="48"/>
      <c r="EY648" s="48"/>
      <c r="EZ648" s="48"/>
      <c r="FA648" s="48"/>
      <c r="FB648" s="48"/>
      <c r="FC648" s="48"/>
      <c r="FD648" s="48"/>
    </row>
    <row r="649" spans="1:160" s="19" customFormat="1" ht="15" customHeight="1" x14ac:dyDescent="0.25">
      <c r="A649" s="82"/>
      <c r="B649" s="82"/>
      <c r="C649" s="82"/>
      <c r="AF649" s="82"/>
      <c r="AG649" s="82"/>
      <c r="AH649" s="81"/>
      <c r="AI649" s="45"/>
      <c r="AJ649" s="46"/>
      <c r="AK649" s="46"/>
      <c r="AL649" s="46"/>
      <c r="AM649" s="46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5"/>
      <c r="BN649" s="45"/>
      <c r="BO649" s="45"/>
      <c r="BP649" s="45"/>
      <c r="BQ649" s="45"/>
      <c r="BR649" s="47"/>
      <c r="BS649" s="47"/>
      <c r="BT649" s="47"/>
      <c r="BU649" s="47"/>
      <c r="BV649" s="47"/>
      <c r="BW649" s="47"/>
      <c r="BX649" s="47"/>
      <c r="BY649" s="47"/>
      <c r="BZ649" s="47"/>
      <c r="CA649" s="47"/>
      <c r="CB649" s="47"/>
      <c r="CC649" s="47"/>
      <c r="CD649" s="47"/>
      <c r="CE649" s="47"/>
      <c r="CF649" s="47"/>
      <c r="CG649" s="47"/>
      <c r="CH649" s="47"/>
      <c r="CI649" s="47"/>
      <c r="CJ649" s="47"/>
      <c r="CK649" s="47"/>
      <c r="CL649" s="47"/>
      <c r="CM649" s="47"/>
      <c r="CN649" s="47"/>
      <c r="CO649" s="47"/>
      <c r="CP649" s="47"/>
      <c r="CQ649" s="47"/>
      <c r="CR649" s="47"/>
      <c r="CS649" s="47"/>
      <c r="CT649" s="47"/>
      <c r="CU649" s="47"/>
      <c r="CV649" s="47"/>
      <c r="CW649" s="47"/>
      <c r="CX649" s="47"/>
      <c r="CY649" s="47"/>
      <c r="CZ649" s="47"/>
      <c r="DA649" s="47"/>
      <c r="DB649" s="47"/>
      <c r="DC649" s="47"/>
      <c r="DD649" s="47"/>
      <c r="DE649" s="47"/>
      <c r="DF649" s="47"/>
      <c r="DG649" s="47"/>
      <c r="DH649" s="47"/>
      <c r="DI649" s="47"/>
      <c r="DJ649" s="47"/>
      <c r="DK649" s="47"/>
      <c r="DL649" s="47"/>
      <c r="DM649" s="47"/>
      <c r="DN649" s="47"/>
      <c r="DO649" s="47"/>
      <c r="DP649" s="47"/>
      <c r="DQ649" s="47"/>
      <c r="DR649" s="47"/>
      <c r="DS649" s="47"/>
      <c r="DT649" s="47"/>
      <c r="DU649" s="47"/>
      <c r="DV649" s="47"/>
      <c r="DW649" s="47"/>
      <c r="DX649" s="47"/>
      <c r="DY649" s="47"/>
      <c r="DZ649" s="47"/>
      <c r="EA649" s="47"/>
      <c r="EB649" s="47"/>
      <c r="EC649" s="47"/>
      <c r="ED649" s="47"/>
      <c r="EE649" s="47"/>
      <c r="EF649" s="47"/>
      <c r="EG649" s="47"/>
      <c r="EH649" s="47"/>
      <c r="EI649" s="47"/>
      <c r="EJ649" s="47"/>
      <c r="EK649" s="47"/>
      <c r="EL649" s="47"/>
      <c r="EM649" s="47"/>
      <c r="EN649" s="47"/>
      <c r="EO649" s="47"/>
      <c r="EP649" s="47"/>
      <c r="EQ649" s="47"/>
      <c r="ER649" s="47"/>
      <c r="ES649" s="47"/>
      <c r="EX649" s="48"/>
      <c r="EY649" s="48"/>
      <c r="EZ649" s="48"/>
      <c r="FA649" s="48"/>
      <c r="FB649" s="48"/>
      <c r="FC649" s="48"/>
      <c r="FD649" s="48"/>
    </row>
    <row r="650" spans="1:160" s="19" customFormat="1" ht="15" customHeight="1" x14ac:dyDescent="0.25">
      <c r="A650" s="82"/>
      <c r="B650" s="82"/>
      <c r="C650" s="82"/>
      <c r="AF650" s="82"/>
      <c r="AG650" s="82"/>
      <c r="AH650" s="81"/>
      <c r="AI650" s="45"/>
      <c r="AJ650" s="46"/>
      <c r="AK650" s="46"/>
      <c r="AL650" s="46"/>
      <c r="AM650" s="46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5"/>
      <c r="BN650" s="45"/>
      <c r="BO650" s="45"/>
      <c r="BP650" s="45"/>
      <c r="BQ650" s="45"/>
      <c r="BR650" s="47"/>
      <c r="BS650" s="47"/>
      <c r="BT650" s="47"/>
      <c r="BU650" s="47"/>
      <c r="BV650" s="47"/>
      <c r="BW650" s="47"/>
      <c r="BX650" s="47"/>
      <c r="BY650" s="47"/>
      <c r="BZ650" s="47"/>
      <c r="CA650" s="47"/>
      <c r="CB650" s="47"/>
      <c r="CC650" s="47"/>
      <c r="CD650" s="47"/>
      <c r="CE650" s="47"/>
      <c r="CF650" s="47"/>
      <c r="CG650" s="47"/>
      <c r="CH650" s="47"/>
      <c r="CI650" s="47"/>
      <c r="CJ650" s="47"/>
      <c r="CK650" s="47"/>
      <c r="CL650" s="47"/>
      <c r="CM650" s="47"/>
      <c r="CN650" s="47"/>
      <c r="CO650" s="47"/>
      <c r="CP650" s="47"/>
      <c r="CQ650" s="47"/>
      <c r="CR650" s="47"/>
      <c r="CS650" s="47"/>
      <c r="CT650" s="47"/>
      <c r="CU650" s="47"/>
      <c r="CV650" s="47"/>
      <c r="CW650" s="47"/>
      <c r="CX650" s="47"/>
      <c r="CY650" s="47"/>
      <c r="CZ650" s="47"/>
      <c r="DA650" s="47"/>
      <c r="DB650" s="47"/>
      <c r="DC650" s="47"/>
      <c r="DD650" s="47"/>
      <c r="DE650" s="47"/>
      <c r="DF650" s="47"/>
      <c r="DG650" s="47"/>
      <c r="DH650" s="47"/>
      <c r="DI650" s="47"/>
      <c r="DJ650" s="47"/>
      <c r="DK650" s="47"/>
      <c r="DL650" s="47"/>
      <c r="DM650" s="47"/>
      <c r="DN650" s="47"/>
      <c r="DO650" s="47"/>
      <c r="DP650" s="47"/>
      <c r="DQ650" s="47"/>
      <c r="DR650" s="47"/>
      <c r="DS650" s="47"/>
      <c r="DT650" s="47"/>
      <c r="DU650" s="47"/>
      <c r="DV650" s="47"/>
      <c r="DW650" s="47"/>
      <c r="DX650" s="47"/>
      <c r="DY650" s="47"/>
      <c r="DZ650" s="47"/>
      <c r="EA650" s="47"/>
      <c r="EB650" s="47"/>
      <c r="EC650" s="47"/>
      <c r="ED650" s="47"/>
      <c r="EE650" s="47"/>
      <c r="EF650" s="47"/>
      <c r="EG650" s="47"/>
      <c r="EH650" s="47"/>
      <c r="EI650" s="47"/>
      <c r="EJ650" s="47"/>
      <c r="EK650" s="47"/>
      <c r="EL650" s="47"/>
      <c r="EM650" s="47"/>
      <c r="EN650" s="47"/>
      <c r="EO650" s="47"/>
      <c r="EP650" s="47"/>
      <c r="EQ650" s="47"/>
      <c r="ER650" s="47"/>
      <c r="ES650" s="47"/>
      <c r="EX650" s="48"/>
      <c r="EY650" s="48"/>
      <c r="EZ650" s="48"/>
      <c r="FA650" s="48"/>
      <c r="FB650" s="48"/>
      <c r="FC650" s="48"/>
      <c r="FD650" s="48"/>
    </row>
    <row r="651" spans="1:160" s="19" customFormat="1" ht="15" customHeight="1" x14ac:dyDescent="0.25">
      <c r="A651" s="82"/>
      <c r="B651" s="82"/>
      <c r="C651" s="82"/>
      <c r="AF651" s="82"/>
      <c r="AG651" s="82"/>
      <c r="AH651" s="81"/>
      <c r="AI651" s="45"/>
      <c r="AJ651" s="46"/>
      <c r="AK651" s="46"/>
      <c r="AL651" s="46"/>
      <c r="AM651" s="46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5"/>
      <c r="BN651" s="45"/>
      <c r="BO651" s="45"/>
      <c r="BP651" s="45"/>
      <c r="BQ651" s="45"/>
      <c r="BR651" s="47"/>
      <c r="BS651" s="47"/>
      <c r="BT651" s="47"/>
      <c r="BU651" s="47"/>
      <c r="BV651" s="47"/>
      <c r="BW651" s="47"/>
      <c r="BX651" s="47"/>
      <c r="BY651" s="47"/>
      <c r="BZ651" s="47"/>
      <c r="CA651" s="47"/>
      <c r="CB651" s="47"/>
      <c r="CC651" s="47"/>
      <c r="CD651" s="47"/>
      <c r="CE651" s="47"/>
      <c r="CF651" s="47"/>
      <c r="CG651" s="47"/>
      <c r="CH651" s="47"/>
      <c r="CI651" s="47"/>
      <c r="CJ651" s="47"/>
      <c r="CK651" s="47"/>
      <c r="CL651" s="47"/>
      <c r="CM651" s="47"/>
      <c r="CN651" s="47"/>
      <c r="CO651" s="47"/>
      <c r="CP651" s="47"/>
      <c r="CQ651" s="47"/>
      <c r="CR651" s="47"/>
      <c r="CS651" s="47"/>
      <c r="CT651" s="47"/>
      <c r="CU651" s="47"/>
      <c r="CV651" s="47"/>
      <c r="CW651" s="47"/>
      <c r="CX651" s="47"/>
      <c r="CY651" s="47"/>
      <c r="CZ651" s="47"/>
      <c r="DA651" s="47"/>
      <c r="DB651" s="47"/>
      <c r="DC651" s="47"/>
      <c r="DD651" s="47"/>
      <c r="DE651" s="47"/>
      <c r="DF651" s="47"/>
      <c r="DG651" s="47"/>
      <c r="DH651" s="47"/>
      <c r="DI651" s="47"/>
      <c r="DJ651" s="47"/>
      <c r="DK651" s="47"/>
      <c r="DL651" s="47"/>
      <c r="DM651" s="47"/>
      <c r="DN651" s="47"/>
      <c r="DO651" s="47"/>
      <c r="DP651" s="47"/>
      <c r="DQ651" s="47"/>
      <c r="DR651" s="47"/>
      <c r="DS651" s="47"/>
      <c r="DT651" s="47"/>
      <c r="DU651" s="47"/>
      <c r="DV651" s="47"/>
      <c r="DW651" s="47"/>
      <c r="DX651" s="47"/>
      <c r="DY651" s="47"/>
      <c r="DZ651" s="47"/>
      <c r="EA651" s="47"/>
      <c r="EB651" s="47"/>
      <c r="EC651" s="47"/>
      <c r="ED651" s="47"/>
      <c r="EE651" s="47"/>
      <c r="EF651" s="47"/>
      <c r="EG651" s="47"/>
      <c r="EH651" s="47"/>
      <c r="EI651" s="47"/>
      <c r="EJ651" s="47"/>
      <c r="EK651" s="47"/>
      <c r="EL651" s="47"/>
      <c r="EM651" s="47"/>
      <c r="EN651" s="47"/>
      <c r="EO651" s="47"/>
      <c r="EP651" s="47"/>
      <c r="EQ651" s="47"/>
      <c r="ER651" s="47"/>
      <c r="ES651" s="47"/>
      <c r="EX651" s="48"/>
      <c r="EY651" s="48"/>
      <c r="EZ651" s="48"/>
      <c r="FA651" s="48"/>
      <c r="FB651" s="48"/>
      <c r="FC651" s="48"/>
      <c r="FD651" s="48"/>
    </row>
    <row r="652" spans="1:160" s="19" customFormat="1" ht="15" customHeight="1" x14ac:dyDescent="0.25">
      <c r="A652" s="82"/>
      <c r="B652" s="82"/>
      <c r="C652" s="82"/>
      <c r="AF652" s="82"/>
      <c r="AG652" s="82"/>
      <c r="AH652" s="81"/>
      <c r="AI652" s="45"/>
      <c r="AJ652" s="46"/>
      <c r="AK652" s="46"/>
      <c r="AL652" s="46"/>
      <c r="AM652" s="46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5"/>
      <c r="BN652" s="45"/>
      <c r="BO652" s="45"/>
      <c r="BP652" s="45"/>
      <c r="BQ652" s="45"/>
      <c r="BR652" s="47"/>
      <c r="BS652" s="47"/>
      <c r="BT652" s="47"/>
      <c r="BU652" s="47"/>
      <c r="BV652" s="47"/>
      <c r="BW652" s="47"/>
      <c r="BX652" s="47"/>
      <c r="BY652" s="47"/>
      <c r="BZ652" s="47"/>
      <c r="CA652" s="47"/>
      <c r="CB652" s="47"/>
      <c r="CC652" s="47"/>
      <c r="CD652" s="47"/>
      <c r="CE652" s="47"/>
      <c r="CF652" s="47"/>
      <c r="CG652" s="47"/>
      <c r="CH652" s="47"/>
      <c r="CI652" s="47"/>
      <c r="CJ652" s="47"/>
      <c r="CK652" s="47"/>
      <c r="CL652" s="47"/>
      <c r="CM652" s="47"/>
      <c r="CN652" s="47"/>
      <c r="CO652" s="47"/>
      <c r="CP652" s="47"/>
      <c r="CQ652" s="47"/>
      <c r="CR652" s="47"/>
      <c r="CS652" s="47"/>
      <c r="CT652" s="47"/>
      <c r="CU652" s="47"/>
      <c r="CV652" s="47"/>
      <c r="CW652" s="47"/>
      <c r="CX652" s="47"/>
      <c r="CY652" s="47"/>
      <c r="CZ652" s="47"/>
      <c r="DA652" s="47"/>
      <c r="DB652" s="47"/>
      <c r="DC652" s="47"/>
      <c r="DD652" s="47"/>
      <c r="DE652" s="47"/>
      <c r="DF652" s="47"/>
      <c r="DG652" s="47"/>
      <c r="DH652" s="47"/>
      <c r="DI652" s="47"/>
      <c r="DJ652" s="47"/>
      <c r="DK652" s="47"/>
      <c r="DL652" s="47"/>
      <c r="DM652" s="47"/>
      <c r="DN652" s="47"/>
      <c r="DO652" s="47"/>
      <c r="DP652" s="47"/>
      <c r="DQ652" s="47"/>
      <c r="DR652" s="47"/>
      <c r="DS652" s="47"/>
      <c r="DT652" s="47"/>
      <c r="DU652" s="47"/>
      <c r="DV652" s="47"/>
      <c r="DW652" s="47"/>
      <c r="DX652" s="47"/>
      <c r="DY652" s="47"/>
      <c r="DZ652" s="47"/>
      <c r="EA652" s="47"/>
      <c r="EB652" s="47"/>
      <c r="EC652" s="47"/>
      <c r="ED652" s="47"/>
      <c r="EE652" s="47"/>
      <c r="EF652" s="47"/>
      <c r="EG652" s="47"/>
      <c r="EH652" s="47"/>
      <c r="EI652" s="47"/>
      <c r="EJ652" s="47"/>
      <c r="EK652" s="47"/>
      <c r="EL652" s="47"/>
      <c r="EM652" s="47"/>
      <c r="EN652" s="47"/>
      <c r="EO652" s="47"/>
      <c r="EP652" s="47"/>
      <c r="EQ652" s="47"/>
      <c r="ER652" s="47"/>
      <c r="ES652" s="47"/>
      <c r="EX652" s="48"/>
      <c r="EY652" s="48"/>
      <c r="EZ652" s="48"/>
      <c r="FA652" s="48"/>
      <c r="FB652" s="48"/>
      <c r="FC652" s="48"/>
      <c r="FD652" s="48"/>
    </row>
    <row r="653" spans="1:160" s="19" customFormat="1" ht="15" customHeight="1" x14ac:dyDescent="0.25">
      <c r="A653" s="82"/>
      <c r="B653" s="82"/>
      <c r="C653" s="82"/>
      <c r="AF653" s="82"/>
      <c r="AG653" s="82"/>
      <c r="AH653" s="81"/>
      <c r="AI653" s="45"/>
      <c r="AJ653" s="46"/>
      <c r="AK653" s="46"/>
      <c r="AL653" s="46"/>
      <c r="AM653" s="46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5"/>
      <c r="BN653" s="45"/>
      <c r="BO653" s="45"/>
      <c r="BP653" s="45"/>
      <c r="BQ653" s="45"/>
      <c r="BR653" s="47"/>
      <c r="BS653" s="47"/>
      <c r="BT653" s="47"/>
      <c r="BU653" s="47"/>
      <c r="BV653" s="47"/>
      <c r="BW653" s="47"/>
      <c r="BX653" s="47"/>
      <c r="BY653" s="47"/>
      <c r="BZ653" s="47"/>
      <c r="CA653" s="47"/>
      <c r="CB653" s="47"/>
      <c r="CC653" s="47"/>
      <c r="CD653" s="47"/>
      <c r="CE653" s="47"/>
      <c r="CF653" s="47"/>
      <c r="CG653" s="47"/>
      <c r="CH653" s="47"/>
      <c r="CI653" s="47"/>
      <c r="CJ653" s="47"/>
      <c r="CK653" s="47"/>
      <c r="CL653" s="47"/>
      <c r="CM653" s="47"/>
      <c r="CN653" s="47"/>
      <c r="CO653" s="47"/>
      <c r="CP653" s="47"/>
      <c r="CQ653" s="47"/>
      <c r="CR653" s="47"/>
      <c r="CS653" s="47"/>
      <c r="CT653" s="47"/>
      <c r="CU653" s="47"/>
      <c r="CV653" s="47"/>
      <c r="CW653" s="47"/>
      <c r="CX653" s="47"/>
      <c r="CY653" s="47"/>
      <c r="CZ653" s="47"/>
      <c r="DA653" s="47"/>
      <c r="DB653" s="47"/>
      <c r="DC653" s="47"/>
      <c r="DD653" s="47"/>
      <c r="DE653" s="47"/>
      <c r="DF653" s="47"/>
      <c r="DG653" s="47"/>
      <c r="DH653" s="47"/>
      <c r="DI653" s="47"/>
      <c r="DJ653" s="47"/>
      <c r="DK653" s="47"/>
      <c r="DL653" s="47"/>
      <c r="DM653" s="47"/>
      <c r="DN653" s="47"/>
      <c r="DO653" s="47"/>
      <c r="DP653" s="47"/>
      <c r="DQ653" s="47"/>
      <c r="DR653" s="47"/>
      <c r="DS653" s="47"/>
      <c r="DT653" s="47"/>
      <c r="DU653" s="47"/>
      <c r="DV653" s="47"/>
      <c r="DW653" s="47"/>
      <c r="DX653" s="47"/>
      <c r="DY653" s="47"/>
      <c r="DZ653" s="47"/>
      <c r="EA653" s="47"/>
      <c r="EB653" s="47"/>
      <c r="EC653" s="47"/>
      <c r="ED653" s="47"/>
      <c r="EE653" s="47"/>
      <c r="EF653" s="47"/>
      <c r="EG653" s="47"/>
      <c r="EH653" s="47"/>
      <c r="EI653" s="47"/>
      <c r="EJ653" s="47"/>
      <c r="EK653" s="47"/>
      <c r="EL653" s="47"/>
      <c r="EM653" s="47"/>
      <c r="EN653" s="47"/>
      <c r="EO653" s="47"/>
      <c r="EP653" s="47"/>
      <c r="EQ653" s="47"/>
      <c r="ER653" s="47"/>
      <c r="ES653" s="47"/>
      <c r="EX653" s="48"/>
      <c r="EY653" s="48"/>
      <c r="EZ653" s="48"/>
      <c r="FA653" s="48"/>
      <c r="FB653" s="48"/>
      <c r="FC653" s="48"/>
      <c r="FD653" s="48"/>
    </row>
    <row r="654" spans="1:160" s="19" customFormat="1" ht="15" customHeight="1" x14ac:dyDescent="0.25">
      <c r="A654" s="82"/>
      <c r="B654" s="82"/>
      <c r="C654" s="82"/>
      <c r="AF654" s="82"/>
      <c r="AG654" s="82"/>
      <c r="AH654" s="81"/>
      <c r="AI654" s="45"/>
      <c r="AJ654" s="46"/>
      <c r="AK654" s="46"/>
      <c r="AL654" s="46"/>
      <c r="AM654" s="46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5"/>
      <c r="BN654" s="45"/>
      <c r="BO654" s="45"/>
      <c r="BP654" s="45"/>
      <c r="BQ654" s="45"/>
      <c r="BR654" s="47"/>
      <c r="BS654" s="47"/>
      <c r="BT654" s="47"/>
      <c r="BU654" s="47"/>
      <c r="BV654" s="47"/>
      <c r="BW654" s="47"/>
      <c r="BX654" s="47"/>
      <c r="BY654" s="47"/>
      <c r="BZ654" s="47"/>
      <c r="CA654" s="47"/>
      <c r="CB654" s="47"/>
      <c r="CC654" s="47"/>
      <c r="CD654" s="47"/>
      <c r="CE654" s="47"/>
      <c r="CF654" s="47"/>
      <c r="CG654" s="47"/>
      <c r="CH654" s="47"/>
      <c r="CI654" s="47"/>
      <c r="CJ654" s="47"/>
      <c r="CK654" s="47"/>
      <c r="CL654" s="47"/>
      <c r="CM654" s="47"/>
      <c r="CN654" s="47"/>
      <c r="CO654" s="47"/>
      <c r="CP654" s="47"/>
      <c r="CQ654" s="47"/>
      <c r="CR654" s="47"/>
      <c r="CS654" s="47"/>
      <c r="CT654" s="47"/>
      <c r="CU654" s="47"/>
      <c r="CV654" s="47"/>
      <c r="CW654" s="47"/>
      <c r="CX654" s="47"/>
      <c r="CY654" s="47"/>
      <c r="CZ654" s="47"/>
      <c r="DA654" s="47"/>
      <c r="DB654" s="47"/>
      <c r="DC654" s="47"/>
      <c r="DD654" s="47"/>
      <c r="DE654" s="47"/>
      <c r="DF654" s="47"/>
      <c r="DG654" s="47"/>
      <c r="DH654" s="47"/>
      <c r="DI654" s="47"/>
      <c r="DJ654" s="47"/>
      <c r="DK654" s="47"/>
      <c r="DL654" s="47"/>
      <c r="DM654" s="47"/>
      <c r="DN654" s="47"/>
      <c r="DO654" s="47"/>
      <c r="DP654" s="47"/>
      <c r="DQ654" s="47"/>
      <c r="DR654" s="47"/>
      <c r="DS654" s="47"/>
      <c r="DT654" s="47"/>
      <c r="DU654" s="47"/>
      <c r="DV654" s="47"/>
      <c r="DW654" s="47"/>
      <c r="DX654" s="47"/>
      <c r="DY654" s="47"/>
      <c r="DZ654" s="47"/>
      <c r="EA654" s="47"/>
      <c r="EB654" s="47"/>
      <c r="EC654" s="47"/>
      <c r="ED654" s="47"/>
      <c r="EE654" s="47"/>
      <c r="EF654" s="47"/>
      <c r="EG654" s="47"/>
      <c r="EH654" s="47"/>
      <c r="EI654" s="47"/>
      <c r="EJ654" s="47"/>
      <c r="EK654" s="47"/>
      <c r="EL654" s="47"/>
      <c r="EM654" s="47"/>
      <c r="EN654" s="47"/>
      <c r="EO654" s="47"/>
      <c r="EP654" s="47"/>
      <c r="EQ654" s="47"/>
      <c r="ER654" s="47"/>
      <c r="ES654" s="47"/>
      <c r="EX654" s="48"/>
      <c r="EY654" s="48"/>
      <c r="EZ654" s="48"/>
      <c r="FA654" s="48"/>
      <c r="FB654" s="48"/>
      <c r="FC654" s="48"/>
      <c r="FD654" s="48"/>
    </row>
    <row r="655" spans="1:160" s="19" customFormat="1" ht="15" customHeight="1" x14ac:dyDescent="0.25">
      <c r="A655" s="82"/>
      <c r="B655" s="82"/>
      <c r="C655" s="82"/>
      <c r="AF655" s="82"/>
      <c r="AG655" s="82"/>
      <c r="AH655" s="81"/>
      <c r="AI655" s="45"/>
      <c r="AJ655" s="46"/>
      <c r="AK655" s="46"/>
      <c r="AL655" s="46"/>
      <c r="AM655" s="46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5"/>
      <c r="BN655" s="45"/>
      <c r="BO655" s="45"/>
      <c r="BP655" s="45"/>
      <c r="BQ655" s="45"/>
      <c r="BR655" s="47"/>
      <c r="BS655" s="47"/>
      <c r="BT655" s="47"/>
      <c r="BU655" s="47"/>
      <c r="BV655" s="47"/>
      <c r="BW655" s="47"/>
      <c r="BX655" s="47"/>
      <c r="BY655" s="47"/>
      <c r="BZ655" s="47"/>
      <c r="CA655" s="47"/>
      <c r="CB655" s="47"/>
      <c r="CC655" s="47"/>
      <c r="CD655" s="47"/>
      <c r="CE655" s="47"/>
      <c r="CF655" s="47"/>
      <c r="CG655" s="47"/>
      <c r="CH655" s="47"/>
      <c r="CI655" s="47"/>
      <c r="CJ655" s="47"/>
      <c r="CK655" s="47"/>
      <c r="CL655" s="47"/>
      <c r="CM655" s="47"/>
      <c r="CN655" s="47"/>
      <c r="CO655" s="47"/>
      <c r="CP655" s="47"/>
      <c r="CQ655" s="47"/>
      <c r="CR655" s="47"/>
      <c r="CS655" s="47"/>
      <c r="CT655" s="47"/>
      <c r="CU655" s="47"/>
      <c r="CV655" s="47"/>
      <c r="CW655" s="47"/>
      <c r="CX655" s="47"/>
      <c r="CY655" s="47"/>
      <c r="CZ655" s="47"/>
      <c r="DA655" s="47"/>
      <c r="DB655" s="47"/>
      <c r="DC655" s="47"/>
      <c r="DD655" s="47"/>
      <c r="DE655" s="47"/>
      <c r="DF655" s="47"/>
      <c r="DG655" s="47"/>
      <c r="DH655" s="47"/>
      <c r="DI655" s="47"/>
      <c r="DJ655" s="47"/>
      <c r="DK655" s="47"/>
      <c r="DL655" s="47"/>
      <c r="DM655" s="47"/>
      <c r="DN655" s="47"/>
      <c r="DO655" s="47"/>
      <c r="DP655" s="47"/>
      <c r="DQ655" s="47"/>
      <c r="DR655" s="47"/>
      <c r="DS655" s="47"/>
      <c r="DT655" s="47"/>
      <c r="DU655" s="47"/>
      <c r="DV655" s="47"/>
      <c r="DW655" s="47"/>
      <c r="DX655" s="47"/>
      <c r="DY655" s="47"/>
      <c r="DZ655" s="47"/>
      <c r="EA655" s="47"/>
      <c r="EB655" s="47"/>
      <c r="EC655" s="47"/>
      <c r="ED655" s="47"/>
      <c r="EE655" s="47"/>
      <c r="EF655" s="47"/>
      <c r="EG655" s="47"/>
      <c r="EH655" s="47"/>
      <c r="EI655" s="47"/>
      <c r="EJ655" s="47"/>
      <c r="EK655" s="47"/>
      <c r="EL655" s="47"/>
      <c r="EM655" s="47"/>
      <c r="EN655" s="47"/>
      <c r="EO655" s="47"/>
      <c r="EP655" s="47"/>
      <c r="EQ655" s="47"/>
      <c r="ER655" s="47"/>
      <c r="ES655" s="47"/>
      <c r="EX655" s="48"/>
      <c r="EY655" s="48"/>
      <c r="EZ655" s="48"/>
      <c r="FA655" s="48"/>
      <c r="FB655" s="48"/>
      <c r="FC655" s="48"/>
      <c r="FD655" s="48"/>
    </row>
    <row r="656" spans="1:160" s="19" customFormat="1" ht="15" customHeight="1" x14ac:dyDescent="0.25">
      <c r="A656" s="82"/>
      <c r="B656" s="82"/>
      <c r="C656" s="82"/>
      <c r="AF656" s="82"/>
      <c r="AG656" s="82"/>
      <c r="AH656" s="81"/>
      <c r="AI656" s="45"/>
      <c r="AJ656" s="46"/>
      <c r="AK656" s="46"/>
      <c r="AL656" s="46"/>
      <c r="AM656" s="46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5"/>
      <c r="BN656" s="45"/>
      <c r="BO656" s="45"/>
      <c r="BP656" s="45"/>
      <c r="BQ656" s="45"/>
      <c r="BR656" s="47"/>
      <c r="BS656" s="47"/>
      <c r="BT656" s="47"/>
      <c r="BU656" s="47"/>
      <c r="BV656" s="47"/>
      <c r="BW656" s="47"/>
      <c r="BX656" s="47"/>
      <c r="BY656" s="47"/>
      <c r="BZ656" s="47"/>
      <c r="CA656" s="47"/>
      <c r="CB656" s="47"/>
      <c r="CC656" s="47"/>
      <c r="CD656" s="47"/>
      <c r="CE656" s="47"/>
      <c r="CF656" s="47"/>
      <c r="CG656" s="47"/>
      <c r="CH656" s="47"/>
      <c r="CI656" s="47"/>
      <c r="CJ656" s="47"/>
      <c r="CK656" s="47"/>
      <c r="CL656" s="47"/>
      <c r="CM656" s="47"/>
      <c r="CN656" s="47"/>
      <c r="CO656" s="47"/>
      <c r="CP656" s="47"/>
      <c r="CQ656" s="47"/>
      <c r="CR656" s="47"/>
      <c r="CS656" s="47"/>
      <c r="CT656" s="47"/>
      <c r="CU656" s="47"/>
      <c r="CV656" s="47"/>
      <c r="CW656" s="47"/>
      <c r="CX656" s="47"/>
      <c r="CY656" s="47"/>
      <c r="CZ656" s="47"/>
      <c r="DA656" s="47"/>
      <c r="DB656" s="47"/>
      <c r="DC656" s="47"/>
      <c r="DD656" s="47"/>
      <c r="DE656" s="47"/>
      <c r="DF656" s="47"/>
      <c r="DG656" s="47"/>
      <c r="DH656" s="47"/>
      <c r="DI656" s="47"/>
      <c r="DJ656" s="47"/>
      <c r="DK656" s="47"/>
      <c r="DL656" s="47"/>
      <c r="DM656" s="47"/>
      <c r="DN656" s="47"/>
      <c r="DO656" s="47"/>
      <c r="DP656" s="47"/>
      <c r="DQ656" s="47"/>
      <c r="DR656" s="47"/>
      <c r="DS656" s="47"/>
      <c r="DT656" s="47"/>
      <c r="DU656" s="47"/>
      <c r="DV656" s="47"/>
      <c r="DW656" s="47"/>
      <c r="DX656" s="47"/>
      <c r="DY656" s="47"/>
      <c r="DZ656" s="47"/>
      <c r="EA656" s="47"/>
      <c r="EB656" s="47"/>
      <c r="EC656" s="47"/>
      <c r="ED656" s="47"/>
      <c r="EE656" s="47"/>
      <c r="EF656" s="47"/>
      <c r="EG656" s="47"/>
      <c r="EH656" s="47"/>
      <c r="EI656" s="47"/>
      <c r="EJ656" s="47"/>
      <c r="EK656" s="47"/>
      <c r="EL656" s="47"/>
      <c r="EM656" s="47"/>
      <c r="EN656" s="47"/>
      <c r="EO656" s="47"/>
      <c r="EP656" s="47"/>
      <c r="EQ656" s="47"/>
      <c r="ER656" s="47"/>
      <c r="ES656" s="47"/>
      <c r="EX656" s="48"/>
      <c r="EY656" s="48"/>
      <c r="EZ656" s="48"/>
      <c r="FA656" s="48"/>
      <c r="FB656" s="48"/>
      <c r="FC656" s="48"/>
      <c r="FD656" s="48"/>
    </row>
    <row r="657" spans="1:160" s="19" customFormat="1" ht="15" customHeight="1" x14ac:dyDescent="0.25">
      <c r="A657" s="82"/>
      <c r="B657" s="82"/>
      <c r="C657" s="82"/>
      <c r="AF657" s="82"/>
      <c r="AG657" s="82"/>
      <c r="AH657" s="81"/>
      <c r="AI657" s="45"/>
      <c r="AJ657" s="46"/>
      <c r="AK657" s="46"/>
      <c r="AL657" s="46"/>
      <c r="AM657" s="46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5"/>
      <c r="BQ657" s="45"/>
      <c r="BR657" s="47"/>
      <c r="BS657" s="47"/>
      <c r="BT657" s="47"/>
      <c r="BU657" s="47"/>
      <c r="BV657" s="47"/>
      <c r="BW657" s="47"/>
      <c r="BX657" s="47"/>
      <c r="BY657" s="47"/>
      <c r="BZ657" s="47"/>
      <c r="CA657" s="47"/>
      <c r="CB657" s="47"/>
      <c r="CC657" s="47"/>
      <c r="CD657" s="47"/>
      <c r="CE657" s="47"/>
      <c r="CF657" s="47"/>
      <c r="CG657" s="47"/>
      <c r="CH657" s="47"/>
      <c r="CI657" s="47"/>
      <c r="CJ657" s="47"/>
      <c r="CK657" s="47"/>
      <c r="CL657" s="47"/>
      <c r="CM657" s="47"/>
      <c r="CN657" s="47"/>
      <c r="CO657" s="47"/>
      <c r="CP657" s="47"/>
      <c r="CQ657" s="47"/>
      <c r="CR657" s="47"/>
      <c r="CS657" s="47"/>
      <c r="CT657" s="47"/>
      <c r="CU657" s="47"/>
      <c r="CV657" s="47"/>
      <c r="CW657" s="47"/>
      <c r="CX657" s="47"/>
      <c r="CY657" s="47"/>
      <c r="CZ657" s="47"/>
      <c r="DA657" s="47"/>
      <c r="DB657" s="47"/>
      <c r="DC657" s="47"/>
      <c r="DD657" s="47"/>
      <c r="DE657" s="47"/>
      <c r="DF657" s="47"/>
      <c r="DG657" s="47"/>
      <c r="DH657" s="47"/>
      <c r="DI657" s="47"/>
      <c r="DJ657" s="47"/>
      <c r="DK657" s="47"/>
      <c r="DL657" s="47"/>
      <c r="DM657" s="47"/>
      <c r="DN657" s="47"/>
      <c r="DO657" s="47"/>
      <c r="DP657" s="47"/>
      <c r="DQ657" s="47"/>
      <c r="DR657" s="47"/>
      <c r="DS657" s="47"/>
      <c r="DT657" s="47"/>
      <c r="DU657" s="47"/>
      <c r="DV657" s="47"/>
      <c r="DW657" s="47"/>
      <c r="DX657" s="47"/>
      <c r="DY657" s="47"/>
      <c r="DZ657" s="47"/>
      <c r="EA657" s="47"/>
      <c r="EB657" s="47"/>
      <c r="EC657" s="47"/>
      <c r="ED657" s="47"/>
      <c r="EE657" s="47"/>
      <c r="EF657" s="47"/>
      <c r="EG657" s="47"/>
      <c r="EH657" s="47"/>
      <c r="EI657" s="47"/>
      <c r="EJ657" s="47"/>
      <c r="EK657" s="47"/>
      <c r="EL657" s="47"/>
      <c r="EM657" s="47"/>
      <c r="EN657" s="47"/>
      <c r="EO657" s="47"/>
      <c r="EP657" s="47"/>
      <c r="EQ657" s="47"/>
      <c r="ER657" s="47"/>
      <c r="ES657" s="47"/>
      <c r="EX657" s="48"/>
      <c r="EY657" s="48"/>
      <c r="EZ657" s="48"/>
      <c r="FA657" s="48"/>
      <c r="FB657" s="48"/>
      <c r="FC657" s="48"/>
      <c r="FD657" s="48"/>
    </row>
    <row r="658" spans="1:160" s="19" customFormat="1" ht="15" customHeight="1" x14ac:dyDescent="0.25">
      <c r="A658" s="82"/>
      <c r="B658" s="82"/>
      <c r="C658" s="82"/>
      <c r="AF658" s="82"/>
      <c r="AG658" s="82"/>
      <c r="AH658" s="81"/>
      <c r="AI658" s="45"/>
      <c r="AJ658" s="46"/>
      <c r="AK658" s="46"/>
      <c r="AL658" s="46"/>
      <c r="AM658" s="46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5"/>
      <c r="BQ658" s="45"/>
      <c r="BR658" s="47"/>
      <c r="BS658" s="47"/>
      <c r="BT658" s="47"/>
      <c r="BU658" s="47"/>
      <c r="BV658" s="47"/>
      <c r="BW658" s="47"/>
      <c r="BX658" s="47"/>
      <c r="BY658" s="47"/>
      <c r="BZ658" s="47"/>
      <c r="CA658" s="47"/>
      <c r="CB658" s="47"/>
      <c r="CC658" s="47"/>
      <c r="CD658" s="47"/>
      <c r="CE658" s="47"/>
      <c r="CF658" s="47"/>
      <c r="CG658" s="47"/>
      <c r="CH658" s="47"/>
      <c r="CI658" s="47"/>
      <c r="CJ658" s="47"/>
      <c r="CK658" s="47"/>
      <c r="CL658" s="47"/>
      <c r="CM658" s="47"/>
      <c r="CN658" s="47"/>
      <c r="CO658" s="47"/>
      <c r="CP658" s="47"/>
      <c r="CQ658" s="47"/>
      <c r="CR658" s="47"/>
      <c r="CS658" s="47"/>
      <c r="CT658" s="47"/>
      <c r="CU658" s="47"/>
      <c r="CV658" s="47"/>
      <c r="CW658" s="47"/>
      <c r="CX658" s="47"/>
      <c r="CY658" s="47"/>
      <c r="CZ658" s="47"/>
      <c r="DA658" s="47"/>
      <c r="DB658" s="47"/>
      <c r="DC658" s="47"/>
      <c r="DD658" s="47"/>
      <c r="DE658" s="47"/>
      <c r="DF658" s="47"/>
      <c r="DG658" s="47"/>
      <c r="DH658" s="47"/>
      <c r="DI658" s="47"/>
      <c r="DJ658" s="47"/>
      <c r="DK658" s="47"/>
      <c r="DL658" s="47"/>
      <c r="DM658" s="47"/>
      <c r="DN658" s="47"/>
      <c r="DO658" s="47"/>
      <c r="DP658" s="47"/>
      <c r="DQ658" s="47"/>
      <c r="DR658" s="47"/>
      <c r="DS658" s="47"/>
      <c r="DT658" s="47"/>
      <c r="DU658" s="47"/>
      <c r="DV658" s="47"/>
      <c r="DW658" s="47"/>
      <c r="DX658" s="47"/>
      <c r="DY658" s="47"/>
      <c r="DZ658" s="47"/>
      <c r="EA658" s="47"/>
      <c r="EB658" s="47"/>
      <c r="EC658" s="47"/>
      <c r="ED658" s="47"/>
      <c r="EE658" s="47"/>
      <c r="EF658" s="47"/>
      <c r="EG658" s="47"/>
      <c r="EH658" s="47"/>
      <c r="EI658" s="47"/>
      <c r="EJ658" s="47"/>
      <c r="EK658" s="47"/>
      <c r="EL658" s="47"/>
      <c r="EM658" s="47"/>
      <c r="EN658" s="47"/>
      <c r="EO658" s="47"/>
      <c r="EP658" s="47"/>
      <c r="EQ658" s="47"/>
      <c r="ER658" s="47"/>
      <c r="ES658" s="47"/>
      <c r="EX658" s="48"/>
      <c r="EY658" s="48"/>
      <c r="EZ658" s="48"/>
      <c r="FA658" s="48"/>
      <c r="FB658" s="48"/>
      <c r="FC658" s="48"/>
      <c r="FD658" s="48"/>
    </row>
    <row r="659" spans="1:160" s="19" customFormat="1" ht="15" customHeight="1" x14ac:dyDescent="0.25">
      <c r="A659" s="82"/>
      <c r="B659" s="82"/>
      <c r="C659" s="82"/>
      <c r="AF659" s="82"/>
      <c r="AG659" s="82"/>
      <c r="AH659" s="81"/>
      <c r="AI659" s="45"/>
      <c r="AJ659" s="46"/>
      <c r="AK659" s="46"/>
      <c r="AL659" s="46"/>
      <c r="AM659" s="46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5"/>
      <c r="BQ659" s="45"/>
      <c r="BR659" s="47"/>
      <c r="BS659" s="47"/>
      <c r="BT659" s="47"/>
      <c r="BU659" s="47"/>
      <c r="BV659" s="47"/>
      <c r="BW659" s="47"/>
      <c r="BX659" s="47"/>
      <c r="BY659" s="47"/>
      <c r="BZ659" s="47"/>
      <c r="CA659" s="47"/>
      <c r="CB659" s="47"/>
      <c r="CC659" s="47"/>
      <c r="CD659" s="47"/>
      <c r="CE659" s="47"/>
      <c r="CF659" s="47"/>
      <c r="CG659" s="47"/>
      <c r="CH659" s="47"/>
      <c r="CI659" s="47"/>
      <c r="CJ659" s="47"/>
      <c r="CK659" s="47"/>
      <c r="CL659" s="47"/>
      <c r="CM659" s="47"/>
      <c r="CN659" s="47"/>
      <c r="CO659" s="47"/>
      <c r="CP659" s="47"/>
      <c r="CQ659" s="47"/>
      <c r="CR659" s="47"/>
      <c r="CS659" s="47"/>
      <c r="CT659" s="47"/>
      <c r="CU659" s="47"/>
      <c r="CV659" s="47"/>
      <c r="CW659" s="47"/>
      <c r="CX659" s="47"/>
      <c r="CY659" s="47"/>
      <c r="CZ659" s="47"/>
      <c r="DA659" s="47"/>
      <c r="DB659" s="47"/>
      <c r="DC659" s="47"/>
      <c r="DD659" s="47"/>
      <c r="DE659" s="47"/>
      <c r="DF659" s="47"/>
      <c r="DG659" s="47"/>
      <c r="DH659" s="47"/>
      <c r="DI659" s="47"/>
      <c r="DJ659" s="47"/>
      <c r="DK659" s="47"/>
      <c r="DL659" s="47"/>
      <c r="DM659" s="47"/>
      <c r="DN659" s="47"/>
      <c r="DO659" s="47"/>
      <c r="DP659" s="47"/>
      <c r="DQ659" s="47"/>
      <c r="DR659" s="47"/>
      <c r="DS659" s="47"/>
      <c r="DT659" s="47"/>
      <c r="DU659" s="47"/>
      <c r="DV659" s="47"/>
      <c r="DW659" s="47"/>
      <c r="DX659" s="47"/>
      <c r="DY659" s="47"/>
      <c r="DZ659" s="47"/>
      <c r="EA659" s="47"/>
      <c r="EB659" s="47"/>
      <c r="EC659" s="47"/>
      <c r="ED659" s="47"/>
      <c r="EE659" s="47"/>
      <c r="EF659" s="47"/>
      <c r="EG659" s="47"/>
      <c r="EH659" s="47"/>
      <c r="EI659" s="47"/>
      <c r="EJ659" s="47"/>
      <c r="EK659" s="47"/>
      <c r="EL659" s="47"/>
      <c r="EM659" s="47"/>
      <c r="EN659" s="47"/>
      <c r="EO659" s="47"/>
      <c r="EP659" s="47"/>
      <c r="EQ659" s="47"/>
      <c r="ER659" s="47"/>
      <c r="ES659" s="47"/>
      <c r="EX659" s="48"/>
      <c r="EY659" s="48"/>
      <c r="EZ659" s="48"/>
      <c r="FA659" s="48"/>
      <c r="FB659" s="48"/>
      <c r="FC659" s="48"/>
      <c r="FD659" s="48"/>
    </row>
    <row r="660" spans="1:160" s="19" customFormat="1" ht="15" customHeight="1" x14ac:dyDescent="0.25">
      <c r="A660" s="82"/>
      <c r="B660" s="82"/>
      <c r="C660" s="82"/>
      <c r="AF660" s="82"/>
      <c r="AG660" s="82"/>
      <c r="AH660" s="81"/>
      <c r="AI660" s="45"/>
      <c r="AJ660" s="46"/>
      <c r="AK660" s="46"/>
      <c r="AL660" s="46"/>
      <c r="AM660" s="46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5"/>
      <c r="BN660" s="45"/>
      <c r="BO660" s="45"/>
      <c r="BP660" s="45"/>
      <c r="BQ660" s="45"/>
      <c r="BR660" s="47"/>
      <c r="BS660" s="47"/>
      <c r="BT660" s="47"/>
      <c r="BU660" s="47"/>
      <c r="BV660" s="47"/>
      <c r="BW660" s="47"/>
      <c r="BX660" s="47"/>
      <c r="BY660" s="47"/>
      <c r="BZ660" s="47"/>
      <c r="CA660" s="47"/>
      <c r="CB660" s="47"/>
      <c r="CC660" s="47"/>
      <c r="CD660" s="47"/>
      <c r="CE660" s="47"/>
      <c r="CF660" s="47"/>
      <c r="CG660" s="47"/>
      <c r="CH660" s="47"/>
      <c r="CI660" s="47"/>
      <c r="CJ660" s="47"/>
      <c r="CK660" s="47"/>
      <c r="CL660" s="47"/>
      <c r="CM660" s="47"/>
      <c r="CN660" s="47"/>
      <c r="CO660" s="47"/>
      <c r="CP660" s="47"/>
      <c r="CQ660" s="47"/>
      <c r="CR660" s="47"/>
      <c r="CS660" s="47"/>
      <c r="CT660" s="47"/>
      <c r="CU660" s="47"/>
      <c r="CV660" s="47"/>
      <c r="CW660" s="47"/>
      <c r="CX660" s="47"/>
      <c r="CY660" s="47"/>
      <c r="CZ660" s="47"/>
      <c r="DA660" s="47"/>
      <c r="DB660" s="47"/>
      <c r="DC660" s="47"/>
      <c r="DD660" s="47"/>
      <c r="DE660" s="47"/>
      <c r="DF660" s="47"/>
      <c r="DG660" s="47"/>
      <c r="DH660" s="47"/>
      <c r="DI660" s="47"/>
      <c r="DJ660" s="47"/>
      <c r="DK660" s="47"/>
      <c r="DL660" s="47"/>
      <c r="DM660" s="47"/>
      <c r="DN660" s="47"/>
      <c r="DO660" s="47"/>
      <c r="DP660" s="47"/>
      <c r="DQ660" s="47"/>
      <c r="DR660" s="47"/>
      <c r="DS660" s="47"/>
      <c r="DT660" s="47"/>
      <c r="DU660" s="47"/>
      <c r="DV660" s="47"/>
      <c r="DW660" s="47"/>
      <c r="DX660" s="47"/>
      <c r="DY660" s="47"/>
      <c r="DZ660" s="47"/>
      <c r="EA660" s="47"/>
      <c r="EB660" s="47"/>
      <c r="EC660" s="47"/>
      <c r="ED660" s="47"/>
      <c r="EE660" s="47"/>
      <c r="EF660" s="47"/>
      <c r="EG660" s="47"/>
      <c r="EH660" s="47"/>
      <c r="EI660" s="47"/>
      <c r="EJ660" s="47"/>
      <c r="EK660" s="47"/>
      <c r="EL660" s="47"/>
      <c r="EM660" s="47"/>
      <c r="EN660" s="47"/>
      <c r="EO660" s="47"/>
      <c r="EP660" s="47"/>
      <c r="EQ660" s="47"/>
      <c r="ER660" s="47"/>
      <c r="ES660" s="47"/>
      <c r="EX660" s="48"/>
      <c r="EY660" s="48"/>
      <c r="EZ660" s="48"/>
      <c r="FA660" s="48"/>
      <c r="FB660" s="48"/>
      <c r="FC660" s="48"/>
      <c r="FD660" s="48"/>
    </row>
    <row r="661" spans="1:160" s="19" customFormat="1" ht="15" customHeight="1" x14ac:dyDescent="0.25">
      <c r="A661" s="82"/>
      <c r="B661" s="82"/>
      <c r="C661" s="82"/>
      <c r="AF661" s="82"/>
      <c r="AG661" s="82"/>
      <c r="AH661" s="81"/>
      <c r="AI661" s="45"/>
      <c r="AJ661" s="46"/>
      <c r="AK661" s="46"/>
      <c r="AL661" s="46"/>
      <c r="AM661" s="46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5"/>
      <c r="BN661" s="45"/>
      <c r="BO661" s="45"/>
      <c r="BP661" s="45"/>
      <c r="BQ661" s="45"/>
      <c r="BR661" s="47"/>
      <c r="BS661" s="47"/>
      <c r="BT661" s="47"/>
      <c r="BU661" s="47"/>
      <c r="BV661" s="47"/>
      <c r="BW661" s="47"/>
      <c r="BX661" s="47"/>
      <c r="BY661" s="47"/>
      <c r="BZ661" s="47"/>
      <c r="CA661" s="47"/>
      <c r="CB661" s="47"/>
      <c r="CC661" s="47"/>
      <c r="CD661" s="47"/>
      <c r="CE661" s="47"/>
      <c r="CF661" s="47"/>
      <c r="CG661" s="47"/>
      <c r="CH661" s="47"/>
      <c r="CI661" s="47"/>
      <c r="CJ661" s="47"/>
      <c r="CK661" s="47"/>
      <c r="CL661" s="47"/>
      <c r="CM661" s="47"/>
      <c r="CN661" s="47"/>
      <c r="CO661" s="47"/>
      <c r="CP661" s="47"/>
      <c r="CQ661" s="47"/>
      <c r="CR661" s="47"/>
      <c r="CS661" s="47"/>
      <c r="CT661" s="47"/>
      <c r="CU661" s="47"/>
      <c r="CV661" s="47"/>
      <c r="CW661" s="47"/>
      <c r="CX661" s="47"/>
      <c r="CY661" s="47"/>
      <c r="CZ661" s="47"/>
      <c r="DA661" s="47"/>
      <c r="DB661" s="47"/>
      <c r="DC661" s="47"/>
      <c r="DD661" s="47"/>
      <c r="DE661" s="47"/>
      <c r="DF661" s="47"/>
      <c r="DG661" s="47"/>
      <c r="DH661" s="47"/>
      <c r="DI661" s="47"/>
      <c r="DJ661" s="47"/>
      <c r="DK661" s="47"/>
      <c r="DL661" s="47"/>
      <c r="DM661" s="47"/>
      <c r="DN661" s="47"/>
      <c r="DO661" s="47"/>
      <c r="DP661" s="47"/>
      <c r="DQ661" s="47"/>
      <c r="DR661" s="47"/>
      <c r="DS661" s="47"/>
      <c r="DT661" s="47"/>
      <c r="DU661" s="47"/>
      <c r="DV661" s="47"/>
      <c r="DW661" s="47"/>
      <c r="DX661" s="47"/>
      <c r="DY661" s="47"/>
      <c r="DZ661" s="47"/>
      <c r="EA661" s="47"/>
      <c r="EB661" s="47"/>
      <c r="EC661" s="47"/>
      <c r="ED661" s="47"/>
      <c r="EE661" s="47"/>
      <c r="EF661" s="47"/>
      <c r="EG661" s="47"/>
      <c r="EH661" s="47"/>
      <c r="EI661" s="47"/>
      <c r="EJ661" s="47"/>
      <c r="EK661" s="47"/>
      <c r="EL661" s="47"/>
      <c r="EM661" s="47"/>
      <c r="EN661" s="47"/>
      <c r="EO661" s="47"/>
      <c r="EP661" s="47"/>
      <c r="EQ661" s="47"/>
      <c r="ER661" s="47"/>
      <c r="ES661" s="47"/>
      <c r="EX661" s="48"/>
      <c r="EY661" s="48"/>
      <c r="EZ661" s="48"/>
      <c r="FA661" s="48"/>
      <c r="FB661" s="48"/>
      <c r="FC661" s="48"/>
      <c r="FD661" s="48"/>
    </row>
    <row r="662" spans="1:160" s="19" customFormat="1" ht="15" customHeight="1" x14ac:dyDescent="0.25">
      <c r="A662" s="82"/>
      <c r="B662" s="82"/>
      <c r="C662" s="82"/>
      <c r="AF662" s="82"/>
      <c r="AG662" s="82"/>
      <c r="AH662" s="81"/>
      <c r="AI662" s="45"/>
      <c r="AJ662" s="46"/>
      <c r="AK662" s="46"/>
      <c r="AL662" s="46"/>
      <c r="AM662" s="46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5"/>
      <c r="BN662" s="45"/>
      <c r="BO662" s="45"/>
      <c r="BP662" s="45"/>
      <c r="BQ662" s="45"/>
      <c r="BR662" s="47"/>
      <c r="BS662" s="47"/>
      <c r="BT662" s="47"/>
      <c r="BU662" s="47"/>
      <c r="BV662" s="47"/>
      <c r="BW662" s="47"/>
      <c r="BX662" s="47"/>
      <c r="BY662" s="47"/>
      <c r="BZ662" s="47"/>
      <c r="CA662" s="47"/>
      <c r="CB662" s="47"/>
      <c r="CC662" s="47"/>
      <c r="CD662" s="47"/>
      <c r="CE662" s="47"/>
      <c r="CF662" s="47"/>
      <c r="CG662" s="47"/>
      <c r="CH662" s="47"/>
      <c r="CI662" s="47"/>
      <c r="CJ662" s="47"/>
      <c r="CK662" s="47"/>
      <c r="CL662" s="47"/>
      <c r="CM662" s="47"/>
      <c r="CN662" s="47"/>
      <c r="CO662" s="47"/>
      <c r="CP662" s="47"/>
      <c r="CQ662" s="47"/>
      <c r="CR662" s="47"/>
      <c r="CS662" s="47"/>
      <c r="CT662" s="47"/>
      <c r="CU662" s="47"/>
      <c r="CV662" s="47"/>
      <c r="CW662" s="47"/>
      <c r="CX662" s="47"/>
      <c r="CY662" s="47"/>
      <c r="CZ662" s="47"/>
      <c r="DA662" s="47"/>
      <c r="DB662" s="47"/>
      <c r="DC662" s="47"/>
      <c r="DD662" s="47"/>
      <c r="DE662" s="47"/>
      <c r="DF662" s="47"/>
      <c r="DG662" s="47"/>
      <c r="DH662" s="47"/>
      <c r="DI662" s="47"/>
      <c r="DJ662" s="47"/>
      <c r="DK662" s="47"/>
      <c r="DL662" s="47"/>
      <c r="DM662" s="47"/>
      <c r="DN662" s="47"/>
      <c r="DO662" s="47"/>
      <c r="DP662" s="47"/>
      <c r="DQ662" s="47"/>
      <c r="DR662" s="47"/>
      <c r="DS662" s="47"/>
      <c r="DT662" s="47"/>
      <c r="DU662" s="47"/>
      <c r="DV662" s="47"/>
      <c r="DW662" s="47"/>
      <c r="DX662" s="47"/>
      <c r="DY662" s="47"/>
      <c r="DZ662" s="47"/>
      <c r="EA662" s="47"/>
      <c r="EB662" s="47"/>
      <c r="EC662" s="47"/>
      <c r="ED662" s="47"/>
      <c r="EE662" s="47"/>
      <c r="EF662" s="47"/>
      <c r="EG662" s="47"/>
      <c r="EH662" s="47"/>
      <c r="EI662" s="47"/>
      <c r="EJ662" s="47"/>
      <c r="EK662" s="47"/>
      <c r="EL662" s="47"/>
      <c r="EM662" s="47"/>
      <c r="EN662" s="47"/>
      <c r="EO662" s="47"/>
      <c r="EP662" s="47"/>
      <c r="EQ662" s="47"/>
      <c r="ER662" s="47"/>
      <c r="ES662" s="47"/>
      <c r="EX662" s="48"/>
      <c r="EY662" s="48"/>
      <c r="EZ662" s="48"/>
      <c r="FA662" s="48"/>
      <c r="FB662" s="48"/>
      <c r="FC662" s="48"/>
      <c r="FD662" s="48"/>
    </row>
    <row r="663" spans="1:160" s="19" customFormat="1" ht="15" customHeight="1" x14ac:dyDescent="0.25">
      <c r="A663" s="82"/>
      <c r="B663" s="82"/>
      <c r="C663" s="82"/>
      <c r="AF663" s="82"/>
      <c r="AG663" s="82"/>
      <c r="AH663" s="81"/>
      <c r="AI663" s="45"/>
      <c r="AJ663" s="46"/>
      <c r="AK663" s="46"/>
      <c r="AL663" s="46"/>
      <c r="AM663" s="46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5"/>
      <c r="BN663" s="45"/>
      <c r="BO663" s="45"/>
      <c r="BP663" s="45"/>
      <c r="BQ663" s="45"/>
      <c r="BR663" s="47"/>
      <c r="BS663" s="47"/>
      <c r="BT663" s="47"/>
      <c r="BU663" s="47"/>
      <c r="BV663" s="47"/>
      <c r="BW663" s="47"/>
      <c r="BX663" s="47"/>
      <c r="BY663" s="47"/>
      <c r="BZ663" s="47"/>
      <c r="CA663" s="47"/>
      <c r="CB663" s="47"/>
      <c r="CC663" s="47"/>
      <c r="CD663" s="47"/>
      <c r="CE663" s="47"/>
      <c r="CF663" s="47"/>
      <c r="CG663" s="47"/>
      <c r="CH663" s="47"/>
      <c r="CI663" s="47"/>
      <c r="CJ663" s="47"/>
      <c r="CK663" s="47"/>
      <c r="CL663" s="47"/>
      <c r="CM663" s="47"/>
      <c r="CN663" s="47"/>
      <c r="CO663" s="47"/>
      <c r="CP663" s="47"/>
      <c r="CQ663" s="47"/>
      <c r="CR663" s="47"/>
      <c r="CS663" s="47"/>
      <c r="CT663" s="47"/>
      <c r="CU663" s="47"/>
      <c r="CV663" s="47"/>
      <c r="CW663" s="47"/>
      <c r="CX663" s="47"/>
      <c r="CY663" s="47"/>
      <c r="CZ663" s="47"/>
      <c r="DA663" s="47"/>
      <c r="DB663" s="47"/>
      <c r="DC663" s="47"/>
      <c r="DD663" s="47"/>
      <c r="DE663" s="47"/>
      <c r="DF663" s="47"/>
      <c r="DG663" s="47"/>
      <c r="DH663" s="47"/>
      <c r="DI663" s="47"/>
      <c r="DJ663" s="47"/>
      <c r="DK663" s="47"/>
      <c r="DL663" s="47"/>
      <c r="DM663" s="47"/>
      <c r="DN663" s="47"/>
      <c r="DO663" s="47"/>
      <c r="DP663" s="47"/>
      <c r="DQ663" s="47"/>
      <c r="DR663" s="47"/>
      <c r="DS663" s="47"/>
      <c r="DT663" s="47"/>
      <c r="DU663" s="47"/>
      <c r="DV663" s="47"/>
      <c r="DW663" s="47"/>
      <c r="DX663" s="47"/>
      <c r="DY663" s="47"/>
      <c r="DZ663" s="47"/>
      <c r="EA663" s="47"/>
      <c r="EB663" s="47"/>
      <c r="EC663" s="47"/>
      <c r="ED663" s="47"/>
      <c r="EE663" s="47"/>
      <c r="EF663" s="47"/>
      <c r="EG663" s="47"/>
      <c r="EH663" s="47"/>
      <c r="EI663" s="47"/>
      <c r="EJ663" s="47"/>
      <c r="EK663" s="47"/>
      <c r="EL663" s="47"/>
      <c r="EM663" s="47"/>
      <c r="EN663" s="47"/>
      <c r="EO663" s="47"/>
      <c r="EP663" s="47"/>
      <c r="EQ663" s="47"/>
      <c r="ER663" s="47"/>
      <c r="ES663" s="47"/>
      <c r="EX663" s="48"/>
      <c r="EY663" s="48"/>
      <c r="EZ663" s="48"/>
      <c r="FA663" s="48"/>
      <c r="FB663" s="48"/>
      <c r="FC663" s="48"/>
      <c r="FD663" s="48"/>
    </row>
    <row r="664" spans="1:160" s="19" customFormat="1" ht="15" customHeight="1" x14ac:dyDescent="0.25">
      <c r="A664" s="82"/>
      <c r="B664" s="82"/>
      <c r="C664" s="82"/>
      <c r="AF664" s="82"/>
      <c r="AG664" s="82"/>
      <c r="AH664" s="81"/>
      <c r="AI664" s="45"/>
      <c r="AJ664" s="46"/>
      <c r="AK664" s="46"/>
      <c r="AL664" s="46"/>
      <c r="AM664" s="46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45"/>
      <c r="BQ664" s="45"/>
      <c r="BR664" s="47"/>
      <c r="BS664" s="47"/>
      <c r="BT664" s="47"/>
      <c r="BU664" s="47"/>
      <c r="BV664" s="47"/>
      <c r="BW664" s="47"/>
      <c r="BX664" s="47"/>
      <c r="BY664" s="47"/>
      <c r="BZ664" s="47"/>
      <c r="CA664" s="47"/>
      <c r="CB664" s="47"/>
      <c r="CC664" s="47"/>
      <c r="CD664" s="47"/>
      <c r="CE664" s="47"/>
      <c r="CF664" s="47"/>
      <c r="CG664" s="47"/>
      <c r="CH664" s="47"/>
      <c r="CI664" s="47"/>
      <c r="CJ664" s="47"/>
      <c r="CK664" s="47"/>
      <c r="CL664" s="47"/>
      <c r="CM664" s="47"/>
      <c r="CN664" s="47"/>
      <c r="CO664" s="47"/>
      <c r="CP664" s="47"/>
      <c r="CQ664" s="47"/>
      <c r="CR664" s="47"/>
      <c r="CS664" s="47"/>
      <c r="CT664" s="47"/>
      <c r="CU664" s="47"/>
      <c r="CV664" s="47"/>
      <c r="CW664" s="47"/>
      <c r="CX664" s="47"/>
      <c r="CY664" s="47"/>
      <c r="CZ664" s="47"/>
      <c r="DA664" s="47"/>
      <c r="DB664" s="47"/>
      <c r="DC664" s="47"/>
      <c r="DD664" s="47"/>
      <c r="DE664" s="47"/>
      <c r="DF664" s="47"/>
      <c r="DG664" s="47"/>
      <c r="DH664" s="47"/>
      <c r="DI664" s="47"/>
      <c r="DJ664" s="47"/>
      <c r="DK664" s="47"/>
      <c r="DL664" s="47"/>
      <c r="DM664" s="47"/>
      <c r="DN664" s="47"/>
      <c r="DO664" s="47"/>
      <c r="DP664" s="47"/>
      <c r="DQ664" s="47"/>
      <c r="DR664" s="47"/>
      <c r="DS664" s="47"/>
      <c r="DT664" s="47"/>
      <c r="DU664" s="47"/>
      <c r="DV664" s="47"/>
      <c r="DW664" s="47"/>
      <c r="DX664" s="47"/>
      <c r="DY664" s="47"/>
      <c r="DZ664" s="47"/>
      <c r="EA664" s="47"/>
      <c r="EB664" s="47"/>
      <c r="EC664" s="47"/>
      <c r="ED664" s="47"/>
      <c r="EE664" s="47"/>
      <c r="EF664" s="47"/>
      <c r="EG664" s="47"/>
      <c r="EH664" s="47"/>
      <c r="EI664" s="47"/>
      <c r="EJ664" s="47"/>
      <c r="EK664" s="47"/>
      <c r="EL664" s="47"/>
      <c r="EM664" s="47"/>
      <c r="EN664" s="47"/>
      <c r="EO664" s="47"/>
      <c r="EP664" s="47"/>
      <c r="EQ664" s="47"/>
      <c r="ER664" s="47"/>
      <c r="ES664" s="47"/>
      <c r="EX664" s="48"/>
      <c r="EY664" s="48"/>
      <c r="EZ664" s="48"/>
      <c r="FA664" s="48"/>
      <c r="FB664" s="48"/>
      <c r="FC664" s="48"/>
      <c r="FD664" s="48"/>
    </row>
    <row r="665" spans="1:160" s="19" customFormat="1" ht="15" customHeight="1" x14ac:dyDescent="0.25">
      <c r="A665" s="82"/>
      <c r="B665" s="82"/>
      <c r="C665" s="82"/>
      <c r="AF665" s="82"/>
      <c r="AG665" s="82"/>
      <c r="AH665" s="81"/>
      <c r="AI665" s="45"/>
      <c r="AJ665" s="46"/>
      <c r="AK665" s="46"/>
      <c r="AL665" s="46"/>
      <c r="AM665" s="46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5"/>
      <c r="BN665" s="45"/>
      <c r="BO665" s="45"/>
      <c r="BP665" s="45"/>
      <c r="BQ665" s="45"/>
      <c r="BR665" s="47"/>
      <c r="BS665" s="47"/>
      <c r="BT665" s="47"/>
      <c r="BU665" s="47"/>
      <c r="BV665" s="47"/>
      <c r="BW665" s="47"/>
      <c r="BX665" s="47"/>
      <c r="BY665" s="47"/>
      <c r="BZ665" s="47"/>
      <c r="CA665" s="47"/>
      <c r="CB665" s="47"/>
      <c r="CC665" s="47"/>
      <c r="CD665" s="47"/>
      <c r="CE665" s="47"/>
      <c r="CF665" s="47"/>
      <c r="CG665" s="47"/>
      <c r="CH665" s="47"/>
      <c r="CI665" s="47"/>
      <c r="CJ665" s="47"/>
      <c r="CK665" s="47"/>
      <c r="CL665" s="47"/>
      <c r="CM665" s="47"/>
      <c r="CN665" s="47"/>
      <c r="CO665" s="47"/>
      <c r="CP665" s="47"/>
      <c r="CQ665" s="47"/>
      <c r="CR665" s="47"/>
      <c r="CS665" s="47"/>
      <c r="CT665" s="47"/>
      <c r="CU665" s="47"/>
      <c r="CV665" s="47"/>
      <c r="CW665" s="47"/>
      <c r="CX665" s="47"/>
      <c r="CY665" s="47"/>
      <c r="CZ665" s="47"/>
      <c r="DA665" s="47"/>
      <c r="DB665" s="47"/>
      <c r="DC665" s="47"/>
      <c r="DD665" s="47"/>
      <c r="DE665" s="47"/>
      <c r="DF665" s="47"/>
      <c r="DG665" s="47"/>
      <c r="DH665" s="47"/>
      <c r="DI665" s="47"/>
      <c r="DJ665" s="47"/>
      <c r="DK665" s="47"/>
      <c r="DL665" s="47"/>
      <c r="DM665" s="47"/>
      <c r="DN665" s="47"/>
      <c r="DO665" s="47"/>
      <c r="DP665" s="47"/>
      <c r="DQ665" s="47"/>
      <c r="DR665" s="47"/>
      <c r="DS665" s="47"/>
      <c r="DT665" s="47"/>
      <c r="DU665" s="47"/>
      <c r="DV665" s="47"/>
      <c r="DW665" s="47"/>
      <c r="DX665" s="47"/>
      <c r="DY665" s="47"/>
      <c r="DZ665" s="47"/>
      <c r="EA665" s="47"/>
      <c r="EB665" s="47"/>
      <c r="EC665" s="47"/>
      <c r="ED665" s="47"/>
      <c r="EE665" s="47"/>
      <c r="EF665" s="47"/>
      <c r="EG665" s="47"/>
      <c r="EH665" s="47"/>
      <c r="EI665" s="47"/>
      <c r="EJ665" s="47"/>
      <c r="EK665" s="47"/>
      <c r="EL665" s="47"/>
      <c r="EM665" s="47"/>
      <c r="EN665" s="47"/>
      <c r="EO665" s="47"/>
      <c r="EP665" s="47"/>
      <c r="EQ665" s="47"/>
      <c r="ER665" s="47"/>
      <c r="ES665" s="47"/>
      <c r="EX665" s="48"/>
      <c r="EY665" s="48"/>
      <c r="EZ665" s="48"/>
      <c r="FA665" s="48"/>
      <c r="FB665" s="48"/>
      <c r="FC665" s="48"/>
      <c r="FD665" s="48"/>
    </row>
    <row r="666" spans="1:160" s="19" customFormat="1" ht="15" customHeight="1" x14ac:dyDescent="0.25">
      <c r="A666" s="82"/>
      <c r="B666" s="82"/>
      <c r="C666" s="82"/>
      <c r="AF666" s="82"/>
      <c r="AG666" s="82"/>
      <c r="AH666" s="81"/>
      <c r="AI666" s="45"/>
      <c r="AJ666" s="46"/>
      <c r="AK666" s="46"/>
      <c r="AL666" s="46"/>
      <c r="AM666" s="46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5"/>
      <c r="BN666" s="45"/>
      <c r="BO666" s="45"/>
      <c r="BP666" s="45"/>
      <c r="BQ666" s="45"/>
      <c r="BR666" s="47"/>
      <c r="BS666" s="47"/>
      <c r="BT666" s="47"/>
      <c r="BU666" s="47"/>
      <c r="BV666" s="47"/>
      <c r="BW666" s="47"/>
      <c r="BX666" s="47"/>
      <c r="BY666" s="47"/>
      <c r="BZ666" s="47"/>
      <c r="CA666" s="47"/>
      <c r="CB666" s="47"/>
      <c r="CC666" s="47"/>
      <c r="CD666" s="47"/>
      <c r="CE666" s="47"/>
      <c r="CF666" s="47"/>
      <c r="CG666" s="47"/>
      <c r="CH666" s="47"/>
      <c r="CI666" s="47"/>
      <c r="CJ666" s="47"/>
      <c r="CK666" s="47"/>
      <c r="CL666" s="47"/>
      <c r="CM666" s="47"/>
      <c r="CN666" s="47"/>
      <c r="CO666" s="47"/>
      <c r="CP666" s="47"/>
      <c r="CQ666" s="47"/>
      <c r="CR666" s="47"/>
      <c r="CS666" s="47"/>
      <c r="CT666" s="47"/>
      <c r="CU666" s="47"/>
      <c r="CV666" s="47"/>
      <c r="CW666" s="47"/>
      <c r="CX666" s="47"/>
      <c r="CY666" s="47"/>
      <c r="CZ666" s="47"/>
      <c r="DA666" s="47"/>
      <c r="DB666" s="47"/>
      <c r="DC666" s="47"/>
      <c r="DD666" s="47"/>
      <c r="DE666" s="47"/>
      <c r="DF666" s="47"/>
      <c r="DG666" s="47"/>
      <c r="DH666" s="47"/>
      <c r="DI666" s="47"/>
      <c r="DJ666" s="47"/>
      <c r="DK666" s="47"/>
      <c r="DL666" s="47"/>
      <c r="DM666" s="47"/>
      <c r="DN666" s="47"/>
      <c r="DO666" s="47"/>
      <c r="DP666" s="47"/>
      <c r="DQ666" s="47"/>
      <c r="DR666" s="47"/>
      <c r="DS666" s="47"/>
      <c r="DT666" s="47"/>
      <c r="DU666" s="47"/>
      <c r="DV666" s="47"/>
      <c r="DW666" s="47"/>
      <c r="DX666" s="47"/>
      <c r="DY666" s="47"/>
      <c r="DZ666" s="47"/>
      <c r="EA666" s="47"/>
      <c r="EB666" s="47"/>
      <c r="EC666" s="47"/>
      <c r="ED666" s="47"/>
      <c r="EE666" s="47"/>
      <c r="EF666" s="47"/>
      <c r="EG666" s="47"/>
      <c r="EH666" s="47"/>
      <c r="EI666" s="47"/>
      <c r="EJ666" s="47"/>
      <c r="EK666" s="47"/>
      <c r="EL666" s="47"/>
      <c r="EM666" s="47"/>
      <c r="EN666" s="47"/>
      <c r="EO666" s="47"/>
      <c r="EP666" s="47"/>
      <c r="EQ666" s="47"/>
      <c r="ER666" s="47"/>
      <c r="ES666" s="47"/>
      <c r="EX666" s="48"/>
      <c r="EY666" s="48"/>
      <c r="EZ666" s="48"/>
      <c r="FA666" s="48"/>
      <c r="FB666" s="48"/>
      <c r="FC666" s="48"/>
      <c r="FD666" s="48"/>
    </row>
    <row r="667" spans="1:160" s="19" customFormat="1" ht="15" customHeight="1" x14ac:dyDescent="0.25">
      <c r="A667" s="82"/>
      <c r="B667" s="82"/>
      <c r="C667" s="82"/>
      <c r="AF667" s="82"/>
      <c r="AG667" s="82"/>
      <c r="AH667" s="81"/>
      <c r="AI667" s="45"/>
      <c r="AJ667" s="46"/>
      <c r="AK667" s="46"/>
      <c r="AL667" s="46"/>
      <c r="AM667" s="46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5"/>
      <c r="BN667" s="45"/>
      <c r="BO667" s="45"/>
      <c r="BP667" s="45"/>
      <c r="BQ667" s="45"/>
      <c r="BR667" s="47"/>
      <c r="BS667" s="47"/>
      <c r="BT667" s="47"/>
      <c r="BU667" s="47"/>
      <c r="BV667" s="47"/>
      <c r="BW667" s="47"/>
      <c r="BX667" s="47"/>
      <c r="BY667" s="47"/>
      <c r="BZ667" s="47"/>
      <c r="CA667" s="47"/>
      <c r="CB667" s="47"/>
      <c r="CC667" s="47"/>
      <c r="CD667" s="47"/>
      <c r="CE667" s="47"/>
      <c r="CF667" s="47"/>
      <c r="CG667" s="47"/>
      <c r="CH667" s="47"/>
      <c r="CI667" s="47"/>
      <c r="CJ667" s="47"/>
      <c r="CK667" s="47"/>
      <c r="CL667" s="47"/>
      <c r="CM667" s="47"/>
      <c r="CN667" s="47"/>
      <c r="CO667" s="47"/>
      <c r="CP667" s="47"/>
      <c r="CQ667" s="47"/>
      <c r="CR667" s="47"/>
      <c r="CS667" s="47"/>
      <c r="CT667" s="47"/>
      <c r="CU667" s="47"/>
      <c r="CV667" s="47"/>
      <c r="CW667" s="47"/>
      <c r="CX667" s="47"/>
      <c r="CY667" s="47"/>
      <c r="CZ667" s="47"/>
      <c r="DA667" s="47"/>
      <c r="DB667" s="47"/>
      <c r="DC667" s="47"/>
      <c r="DD667" s="47"/>
      <c r="DE667" s="47"/>
      <c r="DF667" s="47"/>
      <c r="DG667" s="47"/>
      <c r="DH667" s="47"/>
      <c r="DI667" s="47"/>
      <c r="DJ667" s="47"/>
      <c r="DK667" s="47"/>
      <c r="DL667" s="47"/>
      <c r="DM667" s="47"/>
      <c r="DN667" s="47"/>
      <c r="DO667" s="47"/>
      <c r="DP667" s="47"/>
      <c r="DQ667" s="47"/>
      <c r="DR667" s="47"/>
      <c r="DS667" s="47"/>
      <c r="DT667" s="47"/>
      <c r="DU667" s="47"/>
      <c r="DV667" s="47"/>
      <c r="DW667" s="47"/>
      <c r="DX667" s="47"/>
      <c r="DY667" s="47"/>
      <c r="DZ667" s="47"/>
      <c r="EA667" s="47"/>
      <c r="EB667" s="47"/>
      <c r="EC667" s="47"/>
      <c r="ED667" s="47"/>
      <c r="EE667" s="47"/>
      <c r="EF667" s="47"/>
      <c r="EG667" s="47"/>
      <c r="EH667" s="47"/>
      <c r="EI667" s="47"/>
      <c r="EJ667" s="47"/>
      <c r="EK667" s="47"/>
      <c r="EL667" s="47"/>
      <c r="EM667" s="47"/>
      <c r="EN667" s="47"/>
      <c r="EO667" s="47"/>
      <c r="EP667" s="47"/>
      <c r="EQ667" s="47"/>
      <c r="ER667" s="47"/>
      <c r="ES667" s="47"/>
      <c r="EX667" s="48"/>
      <c r="EY667" s="48"/>
      <c r="EZ667" s="48"/>
      <c r="FA667" s="48"/>
      <c r="FB667" s="48"/>
      <c r="FC667" s="48"/>
      <c r="FD667" s="48"/>
    </row>
    <row r="668" spans="1:160" s="19" customFormat="1" ht="15" customHeight="1" x14ac:dyDescent="0.25">
      <c r="A668" s="82"/>
      <c r="B668" s="82"/>
      <c r="C668" s="82"/>
      <c r="AF668" s="82"/>
      <c r="AG668" s="82"/>
      <c r="AH668" s="81"/>
      <c r="AI668" s="45"/>
      <c r="AJ668" s="46"/>
      <c r="AK668" s="46"/>
      <c r="AL668" s="46"/>
      <c r="AM668" s="46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5"/>
      <c r="BN668" s="45"/>
      <c r="BO668" s="45"/>
      <c r="BP668" s="45"/>
      <c r="BQ668" s="45"/>
      <c r="BR668" s="47"/>
      <c r="BS668" s="47"/>
      <c r="BT668" s="47"/>
      <c r="BU668" s="47"/>
      <c r="BV668" s="47"/>
      <c r="BW668" s="47"/>
      <c r="BX668" s="47"/>
      <c r="BY668" s="47"/>
      <c r="BZ668" s="47"/>
      <c r="CA668" s="47"/>
      <c r="CB668" s="47"/>
      <c r="CC668" s="47"/>
      <c r="CD668" s="47"/>
      <c r="CE668" s="47"/>
      <c r="CF668" s="47"/>
      <c r="CG668" s="47"/>
      <c r="CH668" s="47"/>
      <c r="CI668" s="47"/>
      <c r="CJ668" s="47"/>
      <c r="CK668" s="47"/>
      <c r="CL668" s="47"/>
      <c r="CM668" s="47"/>
      <c r="CN668" s="47"/>
      <c r="CO668" s="47"/>
      <c r="CP668" s="47"/>
      <c r="CQ668" s="47"/>
      <c r="CR668" s="47"/>
      <c r="CS668" s="47"/>
      <c r="CT668" s="47"/>
      <c r="CU668" s="47"/>
      <c r="CV668" s="47"/>
      <c r="CW668" s="47"/>
      <c r="CX668" s="47"/>
      <c r="CY668" s="47"/>
      <c r="CZ668" s="47"/>
      <c r="DA668" s="47"/>
      <c r="DB668" s="47"/>
      <c r="DC668" s="47"/>
      <c r="DD668" s="47"/>
      <c r="DE668" s="47"/>
      <c r="DF668" s="47"/>
      <c r="DG668" s="47"/>
      <c r="DH668" s="47"/>
      <c r="DI668" s="47"/>
      <c r="DJ668" s="47"/>
      <c r="DK668" s="47"/>
      <c r="DL668" s="47"/>
      <c r="DM668" s="47"/>
      <c r="DN668" s="47"/>
      <c r="DO668" s="47"/>
      <c r="DP668" s="47"/>
      <c r="DQ668" s="47"/>
      <c r="DR668" s="47"/>
      <c r="DS668" s="47"/>
      <c r="DT668" s="47"/>
      <c r="DU668" s="47"/>
      <c r="DV668" s="47"/>
      <c r="DW668" s="47"/>
      <c r="DX668" s="47"/>
      <c r="DY668" s="47"/>
      <c r="DZ668" s="47"/>
      <c r="EA668" s="47"/>
      <c r="EB668" s="47"/>
      <c r="EC668" s="47"/>
      <c r="ED668" s="47"/>
      <c r="EE668" s="47"/>
      <c r="EF668" s="47"/>
      <c r="EG668" s="47"/>
      <c r="EH668" s="47"/>
      <c r="EI668" s="47"/>
      <c r="EJ668" s="47"/>
      <c r="EK668" s="47"/>
      <c r="EL668" s="47"/>
      <c r="EM668" s="47"/>
      <c r="EN668" s="47"/>
      <c r="EO668" s="47"/>
      <c r="EP668" s="47"/>
      <c r="EQ668" s="47"/>
      <c r="ER668" s="47"/>
      <c r="ES668" s="47"/>
      <c r="EX668" s="48"/>
      <c r="EY668" s="48"/>
      <c r="EZ668" s="48"/>
      <c r="FA668" s="48"/>
      <c r="FB668" s="48"/>
      <c r="FC668" s="48"/>
      <c r="FD668" s="48"/>
    </row>
    <row r="669" spans="1:160" s="19" customFormat="1" ht="15" customHeight="1" x14ac:dyDescent="0.25">
      <c r="A669" s="82"/>
      <c r="B669" s="82"/>
      <c r="C669" s="82"/>
      <c r="AF669" s="82"/>
      <c r="AG669" s="82"/>
      <c r="AH669" s="81"/>
      <c r="AI669" s="45"/>
      <c r="AJ669" s="46"/>
      <c r="AK669" s="46"/>
      <c r="AL669" s="46"/>
      <c r="AM669" s="46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5"/>
      <c r="BN669" s="45"/>
      <c r="BO669" s="45"/>
      <c r="BP669" s="45"/>
      <c r="BQ669" s="45"/>
      <c r="BR669" s="47"/>
      <c r="BS669" s="47"/>
      <c r="BT669" s="47"/>
      <c r="BU669" s="47"/>
      <c r="BV669" s="47"/>
      <c r="BW669" s="47"/>
      <c r="BX669" s="47"/>
      <c r="BY669" s="47"/>
      <c r="BZ669" s="47"/>
      <c r="CA669" s="47"/>
      <c r="CB669" s="47"/>
      <c r="CC669" s="47"/>
      <c r="CD669" s="47"/>
      <c r="CE669" s="47"/>
      <c r="CF669" s="47"/>
      <c r="CG669" s="47"/>
      <c r="CH669" s="47"/>
      <c r="CI669" s="47"/>
      <c r="CJ669" s="47"/>
      <c r="CK669" s="47"/>
      <c r="CL669" s="47"/>
      <c r="CM669" s="47"/>
      <c r="CN669" s="47"/>
      <c r="CO669" s="47"/>
      <c r="CP669" s="47"/>
      <c r="CQ669" s="47"/>
      <c r="CR669" s="47"/>
      <c r="CS669" s="47"/>
      <c r="CT669" s="47"/>
      <c r="CU669" s="47"/>
      <c r="CV669" s="47"/>
      <c r="CW669" s="47"/>
      <c r="CX669" s="47"/>
      <c r="CY669" s="47"/>
      <c r="CZ669" s="47"/>
      <c r="DA669" s="47"/>
      <c r="DB669" s="47"/>
      <c r="DC669" s="47"/>
      <c r="DD669" s="47"/>
      <c r="DE669" s="47"/>
      <c r="DF669" s="47"/>
      <c r="DG669" s="47"/>
      <c r="DH669" s="47"/>
      <c r="DI669" s="47"/>
      <c r="DJ669" s="47"/>
      <c r="DK669" s="47"/>
      <c r="DL669" s="47"/>
      <c r="DM669" s="47"/>
      <c r="DN669" s="47"/>
      <c r="DO669" s="47"/>
      <c r="DP669" s="47"/>
      <c r="DQ669" s="47"/>
      <c r="DR669" s="47"/>
      <c r="DS669" s="47"/>
      <c r="DT669" s="47"/>
      <c r="DU669" s="47"/>
      <c r="DV669" s="47"/>
      <c r="DW669" s="47"/>
      <c r="DX669" s="47"/>
      <c r="DY669" s="47"/>
      <c r="DZ669" s="47"/>
      <c r="EA669" s="47"/>
      <c r="EB669" s="47"/>
      <c r="EC669" s="47"/>
      <c r="ED669" s="47"/>
      <c r="EE669" s="47"/>
      <c r="EF669" s="47"/>
      <c r="EG669" s="47"/>
      <c r="EH669" s="47"/>
      <c r="EI669" s="47"/>
      <c r="EJ669" s="47"/>
      <c r="EK669" s="47"/>
      <c r="EL669" s="47"/>
      <c r="EM669" s="47"/>
      <c r="EN669" s="47"/>
      <c r="EO669" s="47"/>
      <c r="EP669" s="47"/>
      <c r="EQ669" s="47"/>
      <c r="ER669" s="47"/>
      <c r="ES669" s="47"/>
      <c r="EX669" s="48"/>
      <c r="EY669" s="48"/>
      <c r="EZ669" s="48"/>
      <c r="FA669" s="48"/>
      <c r="FB669" s="48"/>
      <c r="FC669" s="48"/>
      <c r="FD669" s="48"/>
    </row>
    <row r="670" spans="1:160" s="19" customFormat="1" ht="15" customHeight="1" x14ac:dyDescent="0.25">
      <c r="A670" s="82"/>
      <c r="B670" s="82"/>
      <c r="C670" s="82"/>
      <c r="AF670" s="82"/>
      <c r="AG670" s="82"/>
      <c r="AH670" s="81"/>
      <c r="AI670" s="45"/>
      <c r="AJ670" s="46"/>
      <c r="AK670" s="46"/>
      <c r="AL670" s="46"/>
      <c r="AM670" s="46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5"/>
      <c r="BN670" s="45"/>
      <c r="BO670" s="45"/>
      <c r="BP670" s="45"/>
      <c r="BQ670" s="45"/>
      <c r="BR670" s="47"/>
      <c r="BS670" s="47"/>
      <c r="BT670" s="47"/>
      <c r="BU670" s="47"/>
      <c r="BV670" s="47"/>
      <c r="BW670" s="47"/>
      <c r="BX670" s="47"/>
      <c r="BY670" s="47"/>
      <c r="BZ670" s="47"/>
      <c r="CA670" s="47"/>
      <c r="CB670" s="47"/>
      <c r="CC670" s="47"/>
      <c r="CD670" s="47"/>
      <c r="CE670" s="47"/>
      <c r="CF670" s="47"/>
      <c r="CG670" s="47"/>
      <c r="CH670" s="47"/>
      <c r="CI670" s="47"/>
      <c r="CJ670" s="47"/>
      <c r="CK670" s="47"/>
      <c r="CL670" s="47"/>
      <c r="CM670" s="47"/>
      <c r="CN670" s="47"/>
      <c r="CO670" s="47"/>
      <c r="CP670" s="47"/>
      <c r="CQ670" s="47"/>
      <c r="CR670" s="47"/>
      <c r="CS670" s="47"/>
      <c r="CT670" s="47"/>
      <c r="CU670" s="47"/>
      <c r="CV670" s="47"/>
      <c r="CW670" s="47"/>
      <c r="CX670" s="47"/>
      <c r="CY670" s="47"/>
      <c r="CZ670" s="47"/>
      <c r="DA670" s="47"/>
      <c r="DB670" s="47"/>
      <c r="DC670" s="47"/>
      <c r="DD670" s="47"/>
      <c r="DE670" s="47"/>
      <c r="DF670" s="47"/>
      <c r="DG670" s="47"/>
      <c r="DH670" s="47"/>
      <c r="DI670" s="47"/>
      <c r="DJ670" s="47"/>
      <c r="DK670" s="47"/>
      <c r="DL670" s="47"/>
      <c r="DM670" s="47"/>
      <c r="DN670" s="47"/>
      <c r="DO670" s="47"/>
      <c r="DP670" s="47"/>
      <c r="DQ670" s="47"/>
      <c r="DR670" s="47"/>
      <c r="DS670" s="47"/>
      <c r="DT670" s="47"/>
      <c r="DU670" s="47"/>
      <c r="DV670" s="47"/>
      <c r="DW670" s="47"/>
      <c r="DX670" s="47"/>
      <c r="DY670" s="47"/>
      <c r="DZ670" s="47"/>
      <c r="EA670" s="47"/>
      <c r="EB670" s="47"/>
      <c r="EC670" s="47"/>
      <c r="ED670" s="47"/>
      <c r="EE670" s="47"/>
      <c r="EF670" s="47"/>
      <c r="EG670" s="47"/>
      <c r="EH670" s="47"/>
      <c r="EI670" s="47"/>
      <c r="EJ670" s="47"/>
      <c r="EK670" s="47"/>
      <c r="EL670" s="47"/>
      <c r="EM670" s="47"/>
      <c r="EN670" s="47"/>
      <c r="EO670" s="47"/>
      <c r="EP670" s="47"/>
      <c r="EQ670" s="47"/>
      <c r="ER670" s="47"/>
      <c r="ES670" s="47"/>
      <c r="EX670" s="48"/>
      <c r="EY670" s="48"/>
      <c r="EZ670" s="48"/>
      <c r="FA670" s="48"/>
      <c r="FB670" s="48"/>
      <c r="FC670" s="48"/>
      <c r="FD670" s="48"/>
    </row>
    <row r="671" spans="1:160" s="19" customFormat="1" ht="15" customHeight="1" x14ac:dyDescent="0.25">
      <c r="A671" s="82"/>
      <c r="B671" s="82"/>
      <c r="C671" s="82"/>
      <c r="AF671" s="82"/>
      <c r="AG671" s="82"/>
      <c r="AH671" s="81"/>
      <c r="AI671" s="45"/>
      <c r="AJ671" s="46"/>
      <c r="AK671" s="46"/>
      <c r="AL671" s="46"/>
      <c r="AM671" s="46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5"/>
      <c r="BN671" s="45"/>
      <c r="BO671" s="45"/>
      <c r="BP671" s="45"/>
      <c r="BQ671" s="45"/>
      <c r="BR671" s="47"/>
      <c r="BS671" s="47"/>
      <c r="BT671" s="47"/>
      <c r="BU671" s="47"/>
      <c r="BV671" s="47"/>
      <c r="BW671" s="47"/>
      <c r="BX671" s="47"/>
      <c r="BY671" s="47"/>
      <c r="BZ671" s="47"/>
      <c r="CA671" s="47"/>
      <c r="CB671" s="47"/>
      <c r="CC671" s="47"/>
      <c r="CD671" s="47"/>
      <c r="CE671" s="47"/>
      <c r="CF671" s="47"/>
      <c r="CG671" s="47"/>
      <c r="CH671" s="47"/>
      <c r="CI671" s="47"/>
      <c r="CJ671" s="47"/>
      <c r="CK671" s="47"/>
      <c r="CL671" s="47"/>
      <c r="CM671" s="47"/>
      <c r="CN671" s="47"/>
      <c r="CO671" s="47"/>
      <c r="CP671" s="47"/>
      <c r="CQ671" s="47"/>
      <c r="CR671" s="47"/>
      <c r="CS671" s="47"/>
      <c r="CT671" s="47"/>
      <c r="CU671" s="47"/>
      <c r="CV671" s="47"/>
      <c r="CW671" s="47"/>
      <c r="CX671" s="47"/>
      <c r="CY671" s="47"/>
      <c r="CZ671" s="47"/>
      <c r="DA671" s="47"/>
      <c r="DB671" s="47"/>
      <c r="DC671" s="47"/>
      <c r="DD671" s="47"/>
      <c r="DE671" s="47"/>
      <c r="DF671" s="47"/>
      <c r="DG671" s="47"/>
      <c r="DH671" s="47"/>
      <c r="DI671" s="47"/>
      <c r="DJ671" s="47"/>
      <c r="DK671" s="47"/>
      <c r="DL671" s="47"/>
      <c r="DM671" s="47"/>
      <c r="DN671" s="47"/>
      <c r="DO671" s="47"/>
      <c r="DP671" s="47"/>
      <c r="DQ671" s="47"/>
      <c r="DR671" s="47"/>
      <c r="DS671" s="47"/>
      <c r="DT671" s="47"/>
      <c r="DU671" s="47"/>
      <c r="DV671" s="47"/>
      <c r="DW671" s="47"/>
      <c r="DX671" s="47"/>
      <c r="DY671" s="47"/>
      <c r="DZ671" s="47"/>
      <c r="EA671" s="47"/>
      <c r="EB671" s="47"/>
      <c r="EC671" s="47"/>
      <c r="ED671" s="47"/>
      <c r="EE671" s="47"/>
      <c r="EF671" s="47"/>
      <c r="EG671" s="47"/>
      <c r="EH671" s="47"/>
      <c r="EI671" s="47"/>
      <c r="EJ671" s="47"/>
      <c r="EK671" s="47"/>
      <c r="EL671" s="47"/>
      <c r="EM671" s="47"/>
      <c r="EN671" s="47"/>
      <c r="EO671" s="47"/>
      <c r="EP671" s="47"/>
      <c r="EQ671" s="47"/>
      <c r="ER671" s="47"/>
      <c r="ES671" s="47"/>
      <c r="EX671" s="48"/>
      <c r="EY671" s="48"/>
      <c r="EZ671" s="48"/>
      <c r="FA671" s="48"/>
      <c r="FB671" s="48"/>
      <c r="FC671" s="48"/>
      <c r="FD671" s="48"/>
    </row>
    <row r="672" spans="1:160" s="19" customFormat="1" ht="15" customHeight="1" x14ac:dyDescent="0.25">
      <c r="A672" s="82"/>
      <c r="B672" s="82"/>
      <c r="C672" s="82"/>
      <c r="AF672" s="82"/>
      <c r="AG672" s="82"/>
      <c r="AH672" s="81"/>
      <c r="AI672" s="45"/>
      <c r="AJ672" s="46"/>
      <c r="AK672" s="46"/>
      <c r="AL672" s="46"/>
      <c r="AM672" s="46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5"/>
      <c r="BN672" s="45"/>
      <c r="BO672" s="45"/>
      <c r="BP672" s="45"/>
      <c r="BQ672" s="45"/>
      <c r="BR672" s="47"/>
      <c r="BS672" s="47"/>
      <c r="BT672" s="47"/>
      <c r="BU672" s="47"/>
      <c r="BV672" s="47"/>
      <c r="BW672" s="47"/>
      <c r="BX672" s="47"/>
      <c r="BY672" s="47"/>
      <c r="BZ672" s="47"/>
      <c r="CA672" s="47"/>
      <c r="CB672" s="47"/>
      <c r="CC672" s="47"/>
      <c r="CD672" s="47"/>
      <c r="CE672" s="47"/>
      <c r="CF672" s="47"/>
      <c r="CG672" s="47"/>
      <c r="CH672" s="47"/>
      <c r="CI672" s="47"/>
      <c r="CJ672" s="47"/>
      <c r="CK672" s="47"/>
      <c r="CL672" s="47"/>
      <c r="CM672" s="47"/>
      <c r="CN672" s="47"/>
      <c r="CO672" s="47"/>
      <c r="CP672" s="47"/>
      <c r="CQ672" s="47"/>
      <c r="CR672" s="47"/>
      <c r="CS672" s="47"/>
      <c r="CT672" s="47"/>
      <c r="CU672" s="47"/>
      <c r="CV672" s="47"/>
      <c r="CW672" s="47"/>
      <c r="CX672" s="47"/>
      <c r="CY672" s="47"/>
      <c r="CZ672" s="47"/>
      <c r="DA672" s="47"/>
      <c r="DB672" s="47"/>
      <c r="DC672" s="47"/>
      <c r="DD672" s="47"/>
      <c r="DE672" s="47"/>
      <c r="DF672" s="47"/>
      <c r="DG672" s="47"/>
      <c r="DH672" s="47"/>
      <c r="DI672" s="47"/>
      <c r="DJ672" s="47"/>
      <c r="DK672" s="47"/>
      <c r="DL672" s="47"/>
      <c r="DM672" s="47"/>
      <c r="DN672" s="47"/>
      <c r="DO672" s="47"/>
      <c r="DP672" s="47"/>
      <c r="DQ672" s="47"/>
      <c r="DR672" s="47"/>
      <c r="DS672" s="47"/>
      <c r="DT672" s="47"/>
      <c r="DU672" s="47"/>
      <c r="DV672" s="47"/>
      <c r="DW672" s="47"/>
      <c r="DX672" s="47"/>
      <c r="DY672" s="47"/>
      <c r="DZ672" s="47"/>
      <c r="EA672" s="47"/>
      <c r="EB672" s="47"/>
      <c r="EC672" s="47"/>
      <c r="ED672" s="47"/>
      <c r="EE672" s="47"/>
      <c r="EF672" s="47"/>
      <c r="EG672" s="47"/>
      <c r="EH672" s="47"/>
      <c r="EI672" s="47"/>
      <c r="EJ672" s="47"/>
      <c r="EK672" s="47"/>
      <c r="EL672" s="47"/>
      <c r="EM672" s="47"/>
      <c r="EN672" s="47"/>
      <c r="EO672" s="47"/>
      <c r="EP672" s="47"/>
      <c r="EQ672" s="47"/>
      <c r="ER672" s="47"/>
      <c r="ES672" s="47"/>
      <c r="EX672" s="48"/>
      <c r="EY672" s="48"/>
      <c r="EZ672" s="48"/>
      <c r="FA672" s="48"/>
      <c r="FB672" s="48"/>
      <c r="FC672" s="48"/>
      <c r="FD672" s="48"/>
    </row>
    <row r="673" spans="1:160" s="19" customFormat="1" ht="15" customHeight="1" x14ac:dyDescent="0.25">
      <c r="A673" s="82"/>
      <c r="B673" s="82"/>
      <c r="C673" s="82"/>
      <c r="AF673" s="82"/>
      <c r="AG673" s="82"/>
      <c r="AH673" s="81"/>
      <c r="AI673" s="45"/>
      <c r="AJ673" s="46"/>
      <c r="AK673" s="46"/>
      <c r="AL673" s="46"/>
      <c r="AM673" s="46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G673" s="45"/>
      <c r="BH673" s="45"/>
      <c r="BI673" s="45"/>
      <c r="BJ673" s="45"/>
      <c r="BK673" s="45"/>
      <c r="BL673" s="45"/>
      <c r="BM673" s="45"/>
      <c r="BN673" s="45"/>
      <c r="BO673" s="45"/>
      <c r="BP673" s="45"/>
      <c r="BQ673" s="45"/>
      <c r="BR673" s="47"/>
      <c r="BS673" s="47"/>
      <c r="BT673" s="47"/>
      <c r="BU673" s="47"/>
      <c r="BV673" s="47"/>
      <c r="BW673" s="47"/>
      <c r="BX673" s="47"/>
      <c r="BY673" s="47"/>
      <c r="BZ673" s="47"/>
      <c r="CA673" s="47"/>
      <c r="CB673" s="47"/>
      <c r="CC673" s="47"/>
      <c r="CD673" s="47"/>
      <c r="CE673" s="47"/>
      <c r="CF673" s="47"/>
      <c r="CG673" s="47"/>
      <c r="CH673" s="47"/>
      <c r="CI673" s="47"/>
      <c r="CJ673" s="47"/>
      <c r="CK673" s="47"/>
      <c r="CL673" s="47"/>
      <c r="CM673" s="47"/>
      <c r="CN673" s="47"/>
      <c r="CO673" s="47"/>
      <c r="CP673" s="47"/>
      <c r="CQ673" s="47"/>
      <c r="CR673" s="47"/>
      <c r="CS673" s="47"/>
      <c r="CT673" s="47"/>
      <c r="CU673" s="47"/>
      <c r="CV673" s="47"/>
      <c r="CW673" s="47"/>
      <c r="CX673" s="47"/>
      <c r="CY673" s="47"/>
      <c r="CZ673" s="47"/>
      <c r="DA673" s="47"/>
      <c r="DB673" s="47"/>
      <c r="DC673" s="47"/>
      <c r="DD673" s="47"/>
      <c r="DE673" s="47"/>
      <c r="DF673" s="47"/>
      <c r="DG673" s="47"/>
      <c r="DH673" s="47"/>
      <c r="DI673" s="47"/>
      <c r="DJ673" s="47"/>
      <c r="DK673" s="47"/>
      <c r="DL673" s="47"/>
      <c r="DM673" s="47"/>
      <c r="DN673" s="47"/>
      <c r="DO673" s="47"/>
      <c r="DP673" s="47"/>
      <c r="DQ673" s="47"/>
      <c r="DR673" s="47"/>
      <c r="DS673" s="47"/>
      <c r="DT673" s="47"/>
      <c r="DU673" s="47"/>
      <c r="DV673" s="47"/>
      <c r="DW673" s="47"/>
      <c r="DX673" s="47"/>
      <c r="DY673" s="47"/>
      <c r="DZ673" s="47"/>
      <c r="EA673" s="47"/>
      <c r="EB673" s="47"/>
      <c r="EC673" s="47"/>
      <c r="ED673" s="47"/>
      <c r="EE673" s="47"/>
      <c r="EF673" s="47"/>
      <c r="EG673" s="47"/>
      <c r="EH673" s="47"/>
      <c r="EI673" s="47"/>
      <c r="EJ673" s="47"/>
      <c r="EK673" s="47"/>
      <c r="EL673" s="47"/>
      <c r="EM673" s="47"/>
      <c r="EN673" s="47"/>
      <c r="EO673" s="47"/>
      <c r="EP673" s="47"/>
      <c r="EQ673" s="47"/>
      <c r="ER673" s="47"/>
      <c r="ES673" s="47"/>
      <c r="EX673" s="48"/>
      <c r="EY673" s="48"/>
      <c r="EZ673" s="48"/>
      <c r="FA673" s="48"/>
      <c r="FB673" s="48"/>
      <c r="FC673" s="48"/>
      <c r="FD673" s="48"/>
    </row>
    <row r="674" spans="1:160" s="19" customFormat="1" ht="15" customHeight="1" x14ac:dyDescent="0.25">
      <c r="A674" s="82"/>
      <c r="B674" s="82"/>
      <c r="C674" s="82"/>
      <c r="AF674" s="82"/>
      <c r="AG674" s="82"/>
      <c r="AH674" s="81"/>
      <c r="AI674" s="45"/>
      <c r="AJ674" s="46"/>
      <c r="AK674" s="46"/>
      <c r="AL674" s="46"/>
      <c r="AM674" s="46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  <c r="BJ674" s="45"/>
      <c r="BK674" s="45"/>
      <c r="BL674" s="45"/>
      <c r="BM674" s="45"/>
      <c r="BN674" s="45"/>
      <c r="BO674" s="45"/>
      <c r="BP674" s="45"/>
      <c r="BQ674" s="45"/>
      <c r="BR674" s="47"/>
      <c r="BS674" s="47"/>
      <c r="BT674" s="47"/>
      <c r="BU674" s="47"/>
      <c r="BV674" s="47"/>
      <c r="BW674" s="47"/>
      <c r="BX674" s="47"/>
      <c r="BY674" s="47"/>
      <c r="BZ674" s="47"/>
      <c r="CA674" s="47"/>
      <c r="CB674" s="47"/>
      <c r="CC674" s="47"/>
      <c r="CD674" s="47"/>
      <c r="CE674" s="47"/>
      <c r="CF674" s="47"/>
      <c r="CG674" s="47"/>
      <c r="CH674" s="47"/>
      <c r="CI674" s="47"/>
      <c r="CJ674" s="47"/>
      <c r="CK674" s="47"/>
      <c r="CL674" s="47"/>
      <c r="CM674" s="47"/>
      <c r="CN674" s="47"/>
      <c r="CO674" s="47"/>
      <c r="CP674" s="47"/>
      <c r="CQ674" s="47"/>
      <c r="CR674" s="47"/>
      <c r="CS674" s="47"/>
      <c r="CT674" s="47"/>
      <c r="CU674" s="47"/>
      <c r="CV674" s="47"/>
      <c r="CW674" s="47"/>
      <c r="CX674" s="47"/>
      <c r="CY674" s="47"/>
      <c r="CZ674" s="47"/>
      <c r="DA674" s="47"/>
      <c r="DB674" s="47"/>
      <c r="DC674" s="47"/>
      <c r="DD674" s="47"/>
      <c r="DE674" s="47"/>
      <c r="DF674" s="47"/>
      <c r="DG674" s="47"/>
      <c r="DH674" s="47"/>
      <c r="DI674" s="47"/>
      <c r="DJ674" s="47"/>
      <c r="DK674" s="47"/>
      <c r="DL674" s="47"/>
      <c r="DM674" s="47"/>
      <c r="DN674" s="47"/>
      <c r="DO674" s="47"/>
      <c r="DP674" s="47"/>
      <c r="DQ674" s="47"/>
      <c r="DR674" s="47"/>
      <c r="DS674" s="47"/>
      <c r="DT674" s="47"/>
      <c r="DU674" s="47"/>
      <c r="DV674" s="47"/>
      <c r="DW674" s="47"/>
      <c r="DX674" s="47"/>
      <c r="DY674" s="47"/>
      <c r="DZ674" s="47"/>
      <c r="EA674" s="47"/>
      <c r="EB674" s="47"/>
      <c r="EC674" s="47"/>
      <c r="ED674" s="47"/>
      <c r="EE674" s="47"/>
      <c r="EF674" s="47"/>
      <c r="EG674" s="47"/>
      <c r="EH674" s="47"/>
      <c r="EI674" s="47"/>
      <c r="EJ674" s="47"/>
      <c r="EK674" s="47"/>
      <c r="EL674" s="47"/>
      <c r="EM674" s="47"/>
      <c r="EN674" s="47"/>
      <c r="EO674" s="47"/>
      <c r="EP674" s="47"/>
      <c r="EQ674" s="47"/>
      <c r="ER674" s="47"/>
      <c r="ES674" s="47"/>
      <c r="EX674" s="48"/>
      <c r="EY674" s="48"/>
      <c r="EZ674" s="48"/>
      <c r="FA674" s="48"/>
      <c r="FB674" s="48"/>
      <c r="FC674" s="48"/>
      <c r="FD674" s="48"/>
    </row>
    <row r="675" spans="1:160" s="19" customFormat="1" ht="15" customHeight="1" x14ac:dyDescent="0.25">
      <c r="A675" s="82"/>
      <c r="B675" s="82"/>
      <c r="C675" s="82"/>
      <c r="AF675" s="82"/>
      <c r="AG675" s="82"/>
      <c r="AH675" s="81"/>
      <c r="AI675" s="45"/>
      <c r="AJ675" s="46"/>
      <c r="AK675" s="46"/>
      <c r="AL675" s="46"/>
      <c r="AM675" s="46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  <c r="BJ675" s="45"/>
      <c r="BK675" s="45"/>
      <c r="BL675" s="45"/>
      <c r="BM675" s="45"/>
      <c r="BN675" s="45"/>
      <c r="BO675" s="45"/>
      <c r="BP675" s="45"/>
      <c r="BQ675" s="45"/>
      <c r="BR675" s="47"/>
      <c r="BS675" s="47"/>
      <c r="BT675" s="47"/>
      <c r="BU675" s="47"/>
      <c r="BV675" s="47"/>
      <c r="BW675" s="47"/>
      <c r="BX675" s="47"/>
      <c r="BY675" s="47"/>
      <c r="BZ675" s="47"/>
      <c r="CA675" s="47"/>
      <c r="CB675" s="47"/>
      <c r="CC675" s="47"/>
      <c r="CD675" s="47"/>
      <c r="CE675" s="47"/>
      <c r="CF675" s="47"/>
      <c r="CG675" s="47"/>
      <c r="CH675" s="47"/>
      <c r="CI675" s="47"/>
      <c r="CJ675" s="47"/>
      <c r="CK675" s="47"/>
      <c r="CL675" s="47"/>
      <c r="CM675" s="47"/>
      <c r="CN675" s="47"/>
      <c r="CO675" s="47"/>
      <c r="CP675" s="47"/>
      <c r="CQ675" s="47"/>
      <c r="CR675" s="47"/>
      <c r="CS675" s="47"/>
      <c r="CT675" s="47"/>
      <c r="CU675" s="47"/>
      <c r="CV675" s="47"/>
      <c r="CW675" s="47"/>
      <c r="CX675" s="47"/>
      <c r="CY675" s="47"/>
      <c r="CZ675" s="47"/>
      <c r="DA675" s="47"/>
      <c r="DB675" s="47"/>
      <c r="DC675" s="47"/>
      <c r="DD675" s="47"/>
      <c r="DE675" s="47"/>
      <c r="DF675" s="47"/>
      <c r="DG675" s="47"/>
      <c r="DH675" s="47"/>
      <c r="DI675" s="47"/>
      <c r="DJ675" s="47"/>
      <c r="DK675" s="47"/>
      <c r="DL675" s="47"/>
      <c r="DM675" s="47"/>
      <c r="DN675" s="47"/>
      <c r="DO675" s="47"/>
      <c r="DP675" s="47"/>
      <c r="DQ675" s="47"/>
      <c r="DR675" s="47"/>
      <c r="DS675" s="47"/>
      <c r="DT675" s="47"/>
      <c r="DU675" s="47"/>
      <c r="DV675" s="47"/>
      <c r="DW675" s="47"/>
      <c r="DX675" s="47"/>
      <c r="DY675" s="47"/>
      <c r="DZ675" s="47"/>
      <c r="EA675" s="47"/>
      <c r="EB675" s="47"/>
      <c r="EC675" s="47"/>
      <c r="ED675" s="47"/>
      <c r="EE675" s="47"/>
      <c r="EF675" s="47"/>
      <c r="EG675" s="47"/>
      <c r="EH675" s="47"/>
      <c r="EI675" s="47"/>
      <c r="EJ675" s="47"/>
      <c r="EK675" s="47"/>
      <c r="EL675" s="47"/>
      <c r="EM675" s="47"/>
      <c r="EN675" s="47"/>
      <c r="EO675" s="47"/>
      <c r="EP675" s="47"/>
      <c r="EQ675" s="47"/>
      <c r="ER675" s="47"/>
      <c r="ES675" s="47"/>
      <c r="EX675" s="48"/>
      <c r="EY675" s="48"/>
      <c r="EZ675" s="48"/>
      <c r="FA675" s="48"/>
      <c r="FB675" s="48"/>
      <c r="FC675" s="48"/>
      <c r="FD675" s="48"/>
    </row>
    <row r="676" spans="1:160" s="19" customFormat="1" ht="15" customHeight="1" x14ac:dyDescent="0.25">
      <c r="A676" s="82"/>
      <c r="B676" s="82"/>
      <c r="C676" s="82"/>
      <c r="AF676" s="82"/>
      <c r="AG676" s="82"/>
      <c r="AH676" s="81"/>
      <c r="AI676" s="45"/>
      <c r="AJ676" s="46"/>
      <c r="AK676" s="46"/>
      <c r="AL676" s="46"/>
      <c r="AM676" s="46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  <c r="BJ676" s="45"/>
      <c r="BK676" s="45"/>
      <c r="BL676" s="45"/>
      <c r="BM676" s="45"/>
      <c r="BN676" s="45"/>
      <c r="BO676" s="45"/>
      <c r="BP676" s="45"/>
      <c r="BQ676" s="45"/>
      <c r="BR676" s="47"/>
      <c r="BS676" s="47"/>
      <c r="BT676" s="47"/>
      <c r="BU676" s="47"/>
      <c r="BV676" s="47"/>
      <c r="BW676" s="47"/>
      <c r="BX676" s="47"/>
      <c r="BY676" s="47"/>
      <c r="BZ676" s="47"/>
      <c r="CA676" s="47"/>
      <c r="CB676" s="47"/>
      <c r="CC676" s="47"/>
      <c r="CD676" s="47"/>
      <c r="CE676" s="47"/>
      <c r="CF676" s="47"/>
      <c r="CG676" s="47"/>
      <c r="CH676" s="47"/>
      <c r="CI676" s="47"/>
      <c r="CJ676" s="47"/>
      <c r="CK676" s="47"/>
      <c r="CL676" s="47"/>
      <c r="CM676" s="47"/>
      <c r="CN676" s="47"/>
      <c r="CO676" s="47"/>
      <c r="CP676" s="47"/>
      <c r="CQ676" s="47"/>
      <c r="CR676" s="47"/>
      <c r="CS676" s="47"/>
      <c r="CT676" s="47"/>
      <c r="CU676" s="47"/>
      <c r="CV676" s="47"/>
      <c r="CW676" s="47"/>
      <c r="CX676" s="47"/>
      <c r="CY676" s="47"/>
      <c r="CZ676" s="47"/>
      <c r="DA676" s="47"/>
      <c r="DB676" s="47"/>
      <c r="DC676" s="47"/>
      <c r="DD676" s="47"/>
      <c r="DE676" s="47"/>
      <c r="DF676" s="47"/>
      <c r="DG676" s="47"/>
      <c r="DH676" s="47"/>
      <c r="DI676" s="47"/>
      <c r="DJ676" s="47"/>
      <c r="DK676" s="47"/>
      <c r="DL676" s="47"/>
      <c r="DM676" s="47"/>
      <c r="DN676" s="47"/>
      <c r="DO676" s="47"/>
      <c r="DP676" s="47"/>
      <c r="DQ676" s="47"/>
      <c r="DR676" s="47"/>
      <c r="DS676" s="47"/>
      <c r="DT676" s="47"/>
      <c r="DU676" s="47"/>
      <c r="DV676" s="47"/>
      <c r="DW676" s="47"/>
      <c r="DX676" s="47"/>
      <c r="DY676" s="47"/>
      <c r="DZ676" s="47"/>
      <c r="EA676" s="47"/>
      <c r="EB676" s="47"/>
      <c r="EC676" s="47"/>
      <c r="ED676" s="47"/>
      <c r="EE676" s="47"/>
      <c r="EF676" s="47"/>
      <c r="EG676" s="47"/>
      <c r="EH676" s="47"/>
      <c r="EI676" s="47"/>
      <c r="EJ676" s="47"/>
      <c r="EK676" s="47"/>
      <c r="EL676" s="47"/>
      <c r="EM676" s="47"/>
      <c r="EN676" s="47"/>
      <c r="EO676" s="47"/>
      <c r="EP676" s="47"/>
      <c r="EQ676" s="47"/>
      <c r="ER676" s="47"/>
      <c r="ES676" s="47"/>
      <c r="EX676" s="48"/>
      <c r="EY676" s="48"/>
      <c r="EZ676" s="48"/>
      <c r="FA676" s="48"/>
      <c r="FB676" s="48"/>
      <c r="FC676" s="48"/>
      <c r="FD676" s="48"/>
    </row>
    <row r="677" spans="1:160" s="19" customFormat="1" ht="15" customHeight="1" x14ac:dyDescent="0.25">
      <c r="A677" s="82"/>
      <c r="B677" s="82"/>
      <c r="C677" s="82"/>
      <c r="AF677" s="82"/>
      <c r="AG677" s="82"/>
      <c r="AH677" s="81"/>
      <c r="AI677" s="45"/>
      <c r="AJ677" s="46"/>
      <c r="AK677" s="46"/>
      <c r="AL677" s="46"/>
      <c r="AM677" s="46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  <c r="BE677" s="45"/>
      <c r="BF677" s="45"/>
      <c r="BG677" s="45"/>
      <c r="BH677" s="45"/>
      <c r="BI677" s="45"/>
      <c r="BJ677" s="45"/>
      <c r="BK677" s="45"/>
      <c r="BL677" s="45"/>
      <c r="BM677" s="45"/>
      <c r="BN677" s="45"/>
      <c r="BO677" s="45"/>
      <c r="BP677" s="45"/>
      <c r="BQ677" s="45"/>
      <c r="BR677" s="47"/>
      <c r="BS677" s="47"/>
      <c r="BT677" s="47"/>
      <c r="BU677" s="47"/>
      <c r="BV677" s="47"/>
      <c r="BW677" s="47"/>
      <c r="BX677" s="47"/>
      <c r="BY677" s="47"/>
      <c r="BZ677" s="47"/>
      <c r="CA677" s="47"/>
      <c r="CB677" s="47"/>
      <c r="CC677" s="47"/>
      <c r="CD677" s="47"/>
      <c r="CE677" s="47"/>
      <c r="CF677" s="47"/>
      <c r="CG677" s="47"/>
      <c r="CH677" s="47"/>
      <c r="CI677" s="47"/>
      <c r="CJ677" s="47"/>
      <c r="CK677" s="47"/>
      <c r="CL677" s="47"/>
      <c r="CM677" s="47"/>
      <c r="CN677" s="47"/>
      <c r="CO677" s="47"/>
      <c r="CP677" s="47"/>
      <c r="CQ677" s="47"/>
      <c r="CR677" s="47"/>
      <c r="CS677" s="47"/>
      <c r="CT677" s="47"/>
      <c r="CU677" s="47"/>
      <c r="CV677" s="47"/>
      <c r="CW677" s="47"/>
      <c r="CX677" s="47"/>
      <c r="CY677" s="47"/>
      <c r="CZ677" s="47"/>
      <c r="DA677" s="47"/>
      <c r="DB677" s="47"/>
      <c r="DC677" s="47"/>
      <c r="DD677" s="47"/>
      <c r="DE677" s="47"/>
      <c r="DF677" s="47"/>
      <c r="DG677" s="47"/>
      <c r="DH677" s="47"/>
      <c r="DI677" s="47"/>
      <c r="DJ677" s="47"/>
      <c r="DK677" s="47"/>
      <c r="DL677" s="47"/>
      <c r="DM677" s="47"/>
      <c r="DN677" s="47"/>
      <c r="DO677" s="47"/>
      <c r="DP677" s="47"/>
      <c r="DQ677" s="47"/>
      <c r="DR677" s="47"/>
      <c r="DS677" s="47"/>
      <c r="DT677" s="47"/>
      <c r="DU677" s="47"/>
      <c r="DV677" s="47"/>
      <c r="DW677" s="47"/>
      <c r="DX677" s="47"/>
      <c r="DY677" s="47"/>
      <c r="DZ677" s="47"/>
      <c r="EA677" s="47"/>
      <c r="EB677" s="47"/>
      <c r="EC677" s="47"/>
      <c r="ED677" s="47"/>
      <c r="EE677" s="47"/>
      <c r="EF677" s="47"/>
      <c r="EG677" s="47"/>
      <c r="EH677" s="47"/>
      <c r="EI677" s="47"/>
      <c r="EJ677" s="47"/>
      <c r="EK677" s="47"/>
      <c r="EL677" s="47"/>
      <c r="EM677" s="47"/>
      <c r="EN677" s="47"/>
      <c r="EO677" s="47"/>
      <c r="EP677" s="47"/>
      <c r="EQ677" s="47"/>
      <c r="ER677" s="47"/>
      <c r="ES677" s="47"/>
      <c r="EX677" s="48"/>
      <c r="EY677" s="48"/>
      <c r="EZ677" s="48"/>
      <c r="FA677" s="48"/>
      <c r="FB677" s="48"/>
      <c r="FC677" s="48"/>
      <c r="FD677" s="48"/>
    </row>
    <row r="678" spans="1:160" s="19" customFormat="1" ht="15" customHeight="1" x14ac:dyDescent="0.25">
      <c r="A678" s="82"/>
      <c r="B678" s="82"/>
      <c r="C678" s="82"/>
      <c r="AF678" s="82"/>
      <c r="AG678" s="82"/>
      <c r="AH678" s="81"/>
      <c r="AI678" s="45"/>
      <c r="AJ678" s="46"/>
      <c r="AK678" s="46"/>
      <c r="AL678" s="46"/>
      <c r="AM678" s="46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5"/>
      <c r="BN678" s="45"/>
      <c r="BO678" s="45"/>
      <c r="BP678" s="45"/>
      <c r="BQ678" s="45"/>
      <c r="BR678" s="47"/>
      <c r="BS678" s="47"/>
      <c r="BT678" s="47"/>
      <c r="BU678" s="47"/>
      <c r="BV678" s="47"/>
      <c r="BW678" s="47"/>
      <c r="BX678" s="47"/>
      <c r="BY678" s="47"/>
      <c r="BZ678" s="47"/>
      <c r="CA678" s="47"/>
      <c r="CB678" s="47"/>
      <c r="CC678" s="47"/>
      <c r="CD678" s="47"/>
      <c r="CE678" s="47"/>
      <c r="CF678" s="47"/>
      <c r="CG678" s="47"/>
      <c r="CH678" s="47"/>
      <c r="CI678" s="47"/>
      <c r="CJ678" s="47"/>
      <c r="CK678" s="47"/>
      <c r="CL678" s="47"/>
      <c r="CM678" s="47"/>
      <c r="CN678" s="47"/>
      <c r="CO678" s="47"/>
      <c r="CP678" s="47"/>
      <c r="CQ678" s="47"/>
      <c r="CR678" s="47"/>
      <c r="CS678" s="47"/>
      <c r="CT678" s="47"/>
      <c r="CU678" s="47"/>
      <c r="CV678" s="47"/>
      <c r="CW678" s="47"/>
      <c r="CX678" s="47"/>
      <c r="CY678" s="47"/>
      <c r="CZ678" s="47"/>
      <c r="DA678" s="47"/>
      <c r="DB678" s="47"/>
      <c r="DC678" s="47"/>
      <c r="DD678" s="47"/>
      <c r="DE678" s="47"/>
      <c r="DF678" s="47"/>
      <c r="DG678" s="47"/>
      <c r="DH678" s="47"/>
      <c r="DI678" s="47"/>
      <c r="DJ678" s="47"/>
      <c r="DK678" s="47"/>
      <c r="DL678" s="47"/>
      <c r="DM678" s="47"/>
      <c r="DN678" s="47"/>
      <c r="DO678" s="47"/>
      <c r="DP678" s="47"/>
      <c r="DQ678" s="47"/>
      <c r="DR678" s="47"/>
      <c r="DS678" s="47"/>
      <c r="DT678" s="47"/>
      <c r="DU678" s="47"/>
      <c r="DV678" s="47"/>
      <c r="DW678" s="47"/>
      <c r="DX678" s="47"/>
      <c r="DY678" s="47"/>
      <c r="DZ678" s="47"/>
      <c r="EA678" s="47"/>
      <c r="EB678" s="47"/>
      <c r="EC678" s="47"/>
      <c r="ED678" s="47"/>
      <c r="EE678" s="47"/>
      <c r="EF678" s="47"/>
      <c r="EG678" s="47"/>
      <c r="EH678" s="47"/>
      <c r="EI678" s="47"/>
      <c r="EJ678" s="47"/>
      <c r="EK678" s="47"/>
      <c r="EL678" s="47"/>
      <c r="EM678" s="47"/>
      <c r="EN678" s="47"/>
      <c r="EO678" s="47"/>
      <c r="EP678" s="47"/>
      <c r="EQ678" s="47"/>
      <c r="ER678" s="47"/>
      <c r="ES678" s="47"/>
      <c r="EX678" s="48"/>
      <c r="EY678" s="48"/>
      <c r="EZ678" s="48"/>
      <c r="FA678" s="48"/>
      <c r="FB678" s="48"/>
      <c r="FC678" s="48"/>
      <c r="FD678" s="48"/>
    </row>
    <row r="679" spans="1:160" s="19" customFormat="1" ht="15" customHeight="1" x14ac:dyDescent="0.25">
      <c r="A679" s="82"/>
      <c r="B679" s="82"/>
      <c r="C679" s="82"/>
      <c r="AF679" s="82"/>
      <c r="AG679" s="82"/>
      <c r="AH679" s="81"/>
      <c r="AI679" s="45"/>
      <c r="AJ679" s="46"/>
      <c r="AK679" s="46"/>
      <c r="AL679" s="46"/>
      <c r="AM679" s="46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5"/>
      <c r="BN679" s="45"/>
      <c r="BO679" s="45"/>
      <c r="BP679" s="45"/>
      <c r="BQ679" s="45"/>
      <c r="BR679" s="47"/>
      <c r="BS679" s="47"/>
      <c r="BT679" s="47"/>
      <c r="BU679" s="47"/>
      <c r="BV679" s="47"/>
      <c r="BW679" s="47"/>
      <c r="BX679" s="47"/>
      <c r="BY679" s="47"/>
      <c r="BZ679" s="47"/>
      <c r="CA679" s="47"/>
      <c r="CB679" s="47"/>
      <c r="CC679" s="47"/>
      <c r="CD679" s="47"/>
      <c r="CE679" s="47"/>
      <c r="CF679" s="47"/>
      <c r="CG679" s="47"/>
      <c r="CH679" s="47"/>
      <c r="CI679" s="47"/>
      <c r="CJ679" s="47"/>
      <c r="CK679" s="47"/>
      <c r="CL679" s="47"/>
      <c r="CM679" s="47"/>
      <c r="CN679" s="47"/>
      <c r="CO679" s="47"/>
      <c r="CP679" s="47"/>
      <c r="CQ679" s="47"/>
      <c r="CR679" s="47"/>
      <c r="CS679" s="47"/>
      <c r="CT679" s="47"/>
      <c r="CU679" s="47"/>
      <c r="CV679" s="47"/>
      <c r="CW679" s="47"/>
      <c r="CX679" s="47"/>
      <c r="CY679" s="47"/>
      <c r="CZ679" s="47"/>
      <c r="DA679" s="47"/>
      <c r="DB679" s="47"/>
      <c r="DC679" s="47"/>
      <c r="DD679" s="47"/>
      <c r="DE679" s="47"/>
      <c r="DF679" s="47"/>
      <c r="DG679" s="47"/>
      <c r="DH679" s="47"/>
      <c r="DI679" s="47"/>
      <c r="DJ679" s="47"/>
      <c r="DK679" s="47"/>
      <c r="DL679" s="47"/>
      <c r="DM679" s="47"/>
      <c r="DN679" s="47"/>
      <c r="DO679" s="47"/>
      <c r="DP679" s="47"/>
      <c r="DQ679" s="47"/>
      <c r="DR679" s="47"/>
      <c r="DS679" s="47"/>
      <c r="DT679" s="47"/>
      <c r="DU679" s="47"/>
      <c r="DV679" s="47"/>
      <c r="DW679" s="47"/>
      <c r="DX679" s="47"/>
      <c r="DY679" s="47"/>
      <c r="DZ679" s="47"/>
      <c r="EA679" s="47"/>
      <c r="EB679" s="47"/>
      <c r="EC679" s="47"/>
      <c r="ED679" s="47"/>
      <c r="EE679" s="47"/>
      <c r="EF679" s="47"/>
      <c r="EG679" s="47"/>
      <c r="EH679" s="47"/>
      <c r="EI679" s="47"/>
      <c r="EJ679" s="47"/>
      <c r="EK679" s="47"/>
      <c r="EL679" s="47"/>
      <c r="EM679" s="47"/>
      <c r="EN679" s="47"/>
      <c r="EO679" s="47"/>
      <c r="EP679" s="47"/>
      <c r="EQ679" s="47"/>
      <c r="ER679" s="47"/>
      <c r="ES679" s="47"/>
      <c r="EX679" s="48"/>
      <c r="EY679" s="48"/>
      <c r="EZ679" s="48"/>
      <c r="FA679" s="48"/>
      <c r="FB679" s="48"/>
      <c r="FC679" s="48"/>
      <c r="FD679" s="48"/>
    </row>
    <row r="680" spans="1:160" s="19" customFormat="1" ht="15" customHeight="1" x14ac:dyDescent="0.25">
      <c r="A680" s="82"/>
      <c r="B680" s="82"/>
      <c r="C680" s="82"/>
      <c r="AF680" s="82"/>
      <c r="AG680" s="82"/>
      <c r="AH680" s="81"/>
      <c r="AI680" s="45"/>
      <c r="AJ680" s="46"/>
      <c r="AK680" s="46"/>
      <c r="AL680" s="46"/>
      <c r="AM680" s="46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5"/>
      <c r="BN680" s="45"/>
      <c r="BO680" s="45"/>
      <c r="BP680" s="45"/>
      <c r="BQ680" s="45"/>
      <c r="BR680" s="47"/>
      <c r="BS680" s="47"/>
      <c r="BT680" s="47"/>
      <c r="BU680" s="47"/>
      <c r="BV680" s="47"/>
      <c r="BW680" s="47"/>
      <c r="BX680" s="47"/>
      <c r="BY680" s="47"/>
      <c r="BZ680" s="47"/>
      <c r="CA680" s="47"/>
      <c r="CB680" s="47"/>
      <c r="CC680" s="47"/>
      <c r="CD680" s="47"/>
      <c r="CE680" s="47"/>
      <c r="CF680" s="47"/>
      <c r="CG680" s="47"/>
      <c r="CH680" s="47"/>
      <c r="CI680" s="47"/>
      <c r="CJ680" s="47"/>
      <c r="CK680" s="47"/>
      <c r="CL680" s="47"/>
      <c r="CM680" s="47"/>
      <c r="CN680" s="47"/>
      <c r="CO680" s="47"/>
      <c r="CP680" s="47"/>
      <c r="CQ680" s="47"/>
      <c r="CR680" s="47"/>
      <c r="CS680" s="47"/>
      <c r="CT680" s="47"/>
      <c r="CU680" s="47"/>
      <c r="CV680" s="47"/>
      <c r="CW680" s="47"/>
      <c r="CX680" s="47"/>
      <c r="CY680" s="47"/>
      <c r="CZ680" s="47"/>
      <c r="DA680" s="47"/>
      <c r="DB680" s="47"/>
      <c r="DC680" s="47"/>
      <c r="DD680" s="47"/>
      <c r="DE680" s="47"/>
      <c r="DF680" s="47"/>
      <c r="DG680" s="47"/>
      <c r="DH680" s="47"/>
      <c r="DI680" s="47"/>
      <c r="DJ680" s="47"/>
      <c r="DK680" s="47"/>
      <c r="DL680" s="47"/>
      <c r="DM680" s="47"/>
      <c r="DN680" s="47"/>
      <c r="DO680" s="47"/>
      <c r="DP680" s="47"/>
      <c r="DQ680" s="47"/>
      <c r="DR680" s="47"/>
      <c r="DS680" s="47"/>
      <c r="DT680" s="47"/>
      <c r="DU680" s="47"/>
      <c r="DV680" s="47"/>
      <c r="DW680" s="47"/>
      <c r="DX680" s="47"/>
      <c r="DY680" s="47"/>
      <c r="DZ680" s="47"/>
      <c r="EA680" s="47"/>
      <c r="EB680" s="47"/>
      <c r="EC680" s="47"/>
      <c r="ED680" s="47"/>
      <c r="EE680" s="47"/>
      <c r="EF680" s="47"/>
      <c r="EG680" s="47"/>
      <c r="EH680" s="47"/>
      <c r="EI680" s="47"/>
      <c r="EJ680" s="47"/>
      <c r="EK680" s="47"/>
      <c r="EL680" s="47"/>
      <c r="EM680" s="47"/>
      <c r="EN680" s="47"/>
      <c r="EO680" s="47"/>
      <c r="EP680" s="47"/>
      <c r="EQ680" s="47"/>
      <c r="ER680" s="47"/>
      <c r="ES680" s="47"/>
      <c r="EX680" s="48"/>
      <c r="EY680" s="48"/>
      <c r="EZ680" s="48"/>
      <c r="FA680" s="48"/>
      <c r="FB680" s="48"/>
      <c r="FC680" s="48"/>
      <c r="FD680" s="48"/>
    </row>
    <row r="681" spans="1:160" s="19" customFormat="1" ht="15" customHeight="1" x14ac:dyDescent="0.25">
      <c r="A681" s="82"/>
      <c r="B681" s="82"/>
      <c r="C681" s="82"/>
      <c r="AF681" s="82"/>
      <c r="AG681" s="82"/>
      <c r="AH681" s="81"/>
      <c r="AI681" s="45"/>
      <c r="AJ681" s="46"/>
      <c r="AK681" s="46"/>
      <c r="AL681" s="46"/>
      <c r="AM681" s="46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  <c r="BJ681" s="45"/>
      <c r="BK681" s="45"/>
      <c r="BL681" s="45"/>
      <c r="BM681" s="45"/>
      <c r="BN681" s="45"/>
      <c r="BO681" s="45"/>
      <c r="BP681" s="45"/>
      <c r="BQ681" s="45"/>
      <c r="BR681" s="47"/>
      <c r="BS681" s="47"/>
      <c r="BT681" s="47"/>
      <c r="BU681" s="47"/>
      <c r="BV681" s="47"/>
      <c r="BW681" s="47"/>
      <c r="BX681" s="47"/>
      <c r="BY681" s="47"/>
      <c r="BZ681" s="47"/>
      <c r="CA681" s="47"/>
      <c r="CB681" s="47"/>
      <c r="CC681" s="47"/>
      <c r="CD681" s="47"/>
      <c r="CE681" s="47"/>
      <c r="CF681" s="47"/>
      <c r="CG681" s="47"/>
      <c r="CH681" s="47"/>
      <c r="CI681" s="47"/>
      <c r="CJ681" s="47"/>
      <c r="CK681" s="47"/>
      <c r="CL681" s="47"/>
      <c r="CM681" s="47"/>
      <c r="CN681" s="47"/>
      <c r="CO681" s="47"/>
      <c r="CP681" s="47"/>
      <c r="CQ681" s="47"/>
      <c r="CR681" s="47"/>
      <c r="CS681" s="47"/>
      <c r="CT681" s="47"/>
      <c r="CU681" s="47"/>
      <c r="CV681" s="47"/>
      <c r="CW681" s="47"/>
      <c r="CX681" s="47"/>
      <c r="CY681" s="47"/>
      <c r="CZ681" s="47"/>
      <c r="DA681" s="47"/>
      <c r="DB681" s="47"/>
      <c r="DC681" s="47"/>
      <c r="DD681" s="47"/>
      <c r="DE681" s="47"/>
      <c r="DF681" s="47"/>
      <c r="DG681" s="47"/>
      <c r="DH681" s="47"/>
      <c r="DI681" s="47"/>
      <c r="DJ681" s="47"/>
      <c r="DK681" s="47"/>
      <c r="DL681" s="47"/>
      <c r="DM681" s="47"/>
      <c r="DN681" s="47"/>
      <c r="DO681" s="47"/>
      <c r="DP681" s="47"/>
      <c r="DQ681" s="47"/>
      <c r="DR681" s="47"/>
      <c r="DS681" s="47"/>
      <c r="DT681" s="47"/>
      <c r="DU681" s="47"/>
      <c r="DV681" s="47"/>
      <c r="DW681" s="47"/>
      <c r="DX681" s="47"/>
      <c r="DY681" s="47"/>
      <c r="DZ681" s="47"/>
      <c r="EA681" s="47"/>
      <c r="EB681" s="47"/>
      <c r="EC681" s="47"/>
      <c r="ED681" s="47"/>
      <c r="EE681" s="47"/>
      <c r="EF681" s="47"/>
      <c r="EG681" s="47"/>
      <c r="EH681" s="47"/>
      <c r="EI681" s="47"/>
      <c r="EJ681" s="47"/>
      <c r="EK681" s="47"/>
      <c r="EL681" s="47"/>
      <c r="EM681" s="47"/>
      <c r="EN681" s="47"/>
      <c r="EO681" s="47"/>
      <c r="EP681" s="47"/>
      <c r="EQ681" s="47"/>
      <c r="ER681" s="47"/>
      <c r="ES681" s="47"/>
      <c r="EX681" s="48"/>
      <c r="EY681" s="48"/>
      <c r="EZ681" s="48"/>
      <c r="FA681" s="48"/>
      <c r="FB681" s="48"/>
      <c r="FC681" s="48"/>
      <c r="FD681" s="48"/>
    </row>
    <row r="682" spans="1:160" s="19" customFormat="1" ht="15" customHeight="1" x14ac:dyDescent="0.25">
      <c r="A682" s="82"/>
      <c r="B682" s="82"/>
      <c r="C682" s="82"/>
      <c r="AF682" s="82"/>
      <c r="AG682" s="82"/>
      <c r="AH682" s="81"/>
      <c r="AI682" s="45"/>
      <c r="AJ682" s="46"/>
      <c r="AK682" s="46"/>
      <c r="AL682" s="46"/>
      <c r="AM682" s="46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5"/>
      <c r="BN682" s="45"/>
      <c r="BO682" s="45"/>
      <c r="BP682" s="45"/>
      <c r="BQ682" s="45"/>
      <c r="BR682" s="47"/>
      <c r="BS682" s="47"/>
      <c r="BT682" s="47"/>
      <c r="BU682" s="47"/>
      <c r="BV682" s="47"/>
      <c r="BW682" s="47"/>
      <c r="BX682" s="47"/>
      <c r="BY682" s="47"/>
      <c r="BZ682" s="47"/>
      <c r="CA682" s="47"/>
      <c r="CB682" s="47"/>
      <c r="CC682" s="47"/>
      <c r="CD682" s="47"/>
      <c r="CE682" s="47"/>
      <c r="CF682" s="47"/>
      <c r="CG682" s="47"/>
      <c r="CH682" s="47"/>
      <c r="CI682" s="47"/>
      <c r="CJ682" s="47"/>
      <c r="CK682" s="47"/>
      <c r="CL682" s="47"/>
      <c r="CM682" s="47"/>
      <c r="CN682" s="47"/>
      <c r="CO682" s="47"/>
      <c r="CP682" s="47"/>
      <c r="CQ682" s="47"/>
      <c r="CR682" s="47"/>
      <c r="CS682" s="47"/>
      <c r="CT682" s="47"/>
      <c r="CU682" s="47"/>
      <c r="CV682" s="47"/>
      <c r="CW682" s="47"/>
      <c r="CX682" s="47"/>
      <c r="CY682" s="47"/>
      <c r="CZ682" s="47"/>
      <c r="DA682" s="47"/>
      <c r="DB682" s="47"/>
      <c r="DC682" s="47"/>
      <c r="DD682" s="47"/>
      <c r="DE682" s="47"/>
      <c r="DF682" s="47"/>
      <c r="DG682" s="47"/>
      <c r="DH682" s="47"/>
      <c r="DI682" s="47"/>
      <c r="DJ682" s="47"/>
      <c r="DK682" s="47"/>
      <c r="DL682" s="47"/>
      <c r="DM682" s="47"/>
      <c r="DN682" s="47"/>
      <c r="DO682" s="47"/>
      <c r="DP682" s="47"/>
      <c r="DQ682" s="47"/>
      <c r="DR682" s="47"/>
      <c r="DS682" s="47"/>
      <c r="DT682" s="47"/>
      <c r="DU682" s="47"/>
      <c r="DV682" s="47"/>
      <c r="DW682" s="47"/>
      <c r="DX682" s="47"/>
      <c r="DY682" s="47"/>
      <c r="DZ682" s="47"/>
      <c r="EA682" s="47"/>
      <c r="EB682" s="47"/>
      <c r="EC682" s="47"/>
      <c r="ED682" s="47"/>
      <c r="EE682" s="47"/>
      <c r="EF682" s="47"/>
      <c r="EG682" s="47"/>
      <c r="EH682" s="47"/>
      <c r="EI682" s="47"/>
      <c r="EJ682" s="47"/>
      <c r="EK682" s="47"/>
      <c r="EL682" s="47"/>
      <c r="EM682" s="47"/>
      <c r="EN682" s="47"/>
      <c r="EO682" s="47"/>
      <c r="EP682" s="47"/>
      <c r="EQ682" s="47"/>
      <c r="ER682" s="47"/>
      <c r="ES682" s="47"/>
      <c r="EX682" s="48"/>
      <c r="EY682" s="48"/>
      <c r="EZ682" s="48"/>
      <c r="FA682" s="48"/>
      <c r="FB682" s="48"/>
      <c r="FC682" s="48"/>
      <c r="FD682" s="48"/>
    </row>
    <row r="683" spans="1:160" s="19" customFormat="1" ht="15" customHeight="1" x14ac:dyDescent="0.25">
      <c r="A683" s="82"/>
      <c r="B683" s="82"/>
      <c r="C683" s="82"/>
      <c r="AF683" s="82"/>
      <c r="AG683" s="82"/>
      <c r="AH683" s="81"/>
      <c r="AI683" s="45"/>
      <c r="AJ683" s="46"/>
      <c r="AK683" s="46"/>
      <c r="AL683" s="46"/>
      <c r="AM683" s="46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5"/>
      <c r="BN683" s="45"/>
      <c r="BO683" s="45"/>
      <c r="BP683" s="45"/>
      <c r="BQ683" s="45"/>
      <c r="BR683" s="47"/>
      <c r="BS683" s="47"/>
      <c r="BT683" s="47"/>
      <c r="BU683" s="47"/>
      <c r="BV683" s="47"/>
      <c r="BW683" s="47"/>
      <c r="BX683" s="47"/>
      <c r="BY683" s="47"/>
      <c r="BZ683" s="47"/>
      <c r="CA683" s="47"/>
      <c r="CB683" s="47"/>
      <c r="CC683" s="47"/>
      <c r="CD683" s="47"/>
      <c r="CE683" s="47"/>
      <c r="CF683" s="47"/>
      <c r="CG683" s="47"/>
      <c r="CH683" s="47"/>
      <c r="CI683" s="47"/>
      <c r="CJ683" s="47"/>
      <c r="CK683" s="47"/>
      <c r="CL683" s="47"/>
      <c r="CM683" s="47"/>
      <c r="CN683" s="47"/>
      <c r="CO683" s="47"/>
      <c r="CP683" s="47"/>
      <c r="CQ683" s="47"/>
      <c r="CR683" s="47"/>
      <c r="CS683" s="47"/>
      <c r="CT683" s="47"/>
      <c r="CU683" s="47"/>
      <c r="CV683" s="47"/>
      <c r="CW683" s="47"/>
      <c r="CX683" s="47"/>
      <c r="CY683" s="47"/>
      <c r="CZ683" s="47"/>
      <c r="DA683" s="47"/>
      <c r="DB683" s="47"/>
      <c r="DC683" s="47"/>
      <c r="DD683" s="47"/>
      <c r="DE683" s="47"/>
      <c r="DF683" s="47"/>
      <c r="DG683" s="47"/>
      <c r="DH683" s="47"/>
      <c r="DI683" s="47"/>
      <c r="DJ683" s="47"/>
      <c r="DK683" s="47"/>
      <c r="DL683" s="47"/>
      <c r="DM683" s="47"/>
      <c r="DN683" s="47"/>
      <c r="DO683" s="47"/>
      <c r="DP683" s="47"/>
      <c r="DQ683" s="47"/>
      <c r="DR683" s="47"/>
      <c r="DS683" s="47"/>
      <c r="DT683" s="47"/>
      <c r="DU683" s="47"/>
      <c r="DV683" s="47"/>
      <c r="DW683" s="47"/>
      <c r="DX683" s="47"/>
      <c r="DY683" s="47"/>
      <c r="DZ683" s="47"/>
      <c r="EA683" s="47"/>
      <c r="EB683" s="47"/>
      <c r="EC683" s="47"/>
      <c r="ED683" s="47"/>
      <c r="EE683" s="47"/>
      <c r="EF683" s="47"/>
      <c r="EG683" s="47"/>
      <c r="EH683" s="47"/>
      <c r="EI683" s="47"/>
      <c r="EJ683" s="47"/>
      <c r="EK683" s="47"/>
      <c r="EL683" s="47"/>
      <c r="EM683" s="47"/>
      <c r="EN683" s="47"/>
      <c r="EO683" s="47"/>
      <c r="EP683" s="47"/>
      <c r="EQ683" s="47"/>
      <c r="ER683" s="47"/>
      <c r="ES683" s="47"/>
      <c r="EX683" s="48"/>
      <c r="EY683" s="48"/>
      <c r="EZ683" s="48"/>
      <c r="FA683" s="48"/>
      <c r="FB683" s="48"/>
      <c r="FC683" s="48"/>
      <c r="FD683" s="48"/>
    </row>
    <row r="684" spans="1:160" s="19" customFormat="1" ht="15" customHeight="1" x14ac:dyDescent="0.25">
      <c r="A684" s="82"/>
      <c r="B684" s="82"/>
      <c r="C684" s="82"/>
      <c r="AF684" s="82"/>
      <c r="AG684" s="82"/>
      <c r="AH684" s="81"/>
      <c r="AI684" s="45"/>
      <c r="AJ684" s="46"/>
      <c r="AK684" s="46"/>
      <c r="AL684" s="46"/>
      <c r="AM684" s="46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5"/>
      <c r="BN684" s="45"/>
      <c r="BO684" s="45"/>
      <c r="BP684" s="45"/>
      <c r="BQ684" s="45"/>
      <c r="BR684" s="47"/>
      <c r="BS684" s="47"/>
      <c r="BT684" s="47"/>
      <c r="BU684" s="47"/>
      <c r="BV684" s="47"/>
      <c r="BW684" s="47"/>
      <c r="BX684" s="47"/>
      <c r="BY684" s="47"/>
      <c r="BZ684" s="47"/>
      <c r="CA684" s="47"/>
      <c r="CB684" s="47"/>
      <c r="CC684" s="47"/>
      <c r="CD684" s="47"/>
      <c r="CE684" s="47"/>
      <c r="CF684" s="47"/>
      <c r="CG684" s="47"/>
      <c r="CH684" s="47"/>
      <c r="CI684" s="47"/>
      <c r="CJ684" s="47"/>
      <c r="CK684" s="47"/>
      <c r="CL684" s="47"/>
      <c r="CM684" s="47"/>
      <c r="CN684" s="47"/>
      <c r="CO684" s="47"/>
      <c r="CP684" s="47"/>
      <c r="CQ684" s="47"/>
      <c r="CR684" s="47"/>
      <c r="CS684" s="47"/>
      <c r="CT684" s="47"/>
      <c r="CU684" s="47"/>
      <c r="CV684" s="47"/>
      <c r="CW684" s="47"/>
      <c r="CX684" s="47"/>
      <c r="CY684" s="47"/>
      <c r="CZ684" s="47"/>
      <c r="DA684" s="47"/>
      <c r="DB684" s="47"/>
      <c r="DC684" s="47"/>
      <c r="DD684" s="47"/>
      <c r="DE684" s="47"/>
      <c r="DF684" s="47"/>
      <c r="DG684" s="47"/>
      <c r="DH684" s="47"/>
      <c r="DI684" s="47"/>
      <c r="DJ684" s="47"/>
      <c r="DK684" s="47"/>
      <c r="DL684" s="47"/>
      <c r="DM684" s="47"/>
      <c r="DN684" s="47"/>
      <c r="DO684" s="47"/>
      <c r="DP684" s="47"/>
      <c r="DQ684" s="47"/>
      <c r="DR684" s="47"/>
      <c r="DS684" s="47"/>
      <c r="DT684" s="47"/>
      <c r="DU684" s="47"/>
      <c r="DV684" s="47"/>
      <c r="DW684" s="47"/>
      <c r="DX684" s="47"/>
      <c r="DY684" s="47"/>
      <c r="DZ684" s="47"/>
      <c r="EA684" s="47"/>
      <c r="EB684" s="47"/>
      <c r="EC684" s="47"/>
      <c r="ED684" s="47"/>
      <c r="EE684" s="47"/>
      <c r="EF684" s="47"/>
      <c r="EG684" s="47"/>
      <c r="EH684" s="47"/>
      <c r="EI684" s="47"/>
      <c r="EJ684" s="47"/>
      <c r="EK684" s="47"/>
      <c r="EL684" s="47"/>
      <c r="EM684" s="47"/>
      <c r="EN684" s="47"/>
      <c r="EO684" s="47"/>
      <c r="EP684" s="47"/>
      <c r="EQ684" s="47"/>
      <c r="ER684" s="47"/>
      <c r="ES684" s="47"/>
      <c r="EX684" s="48"/>
      <c r="EY684" s="48"/>
      <c r="EZ684" s="48"/>
      <c r="FA684" s="48"/>
      <c r="FB684" s="48"/>
      <c r="FC684" s="48"/>
      <c r="FD684" s="48"/>
    </row>
    <row r="685" spans="1:160" s="19" customFormat="1" ht="15" customHeight="1" x14ac:dyDescent="0.25">
      <c r="A685" s="82"/>
      <c r="B685" s="82"/>
      <c r="C685" s="82"/>
      <c r="AF685" s="82"/>
      <c r="AG685" s="82"/>
      <c r="AH685" s="81"/>
      <c r="AI685" s="45"/>
      <c r="AJ685" s="46"/>
      <c r="AK685" s="46"/>
      <c r="AL685" s="46"/>
      <c r="AM685" s="46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5"/>
      <c r="BN685" s="45"/>
      <c r="BO685" s="45"/>
      <c r="BP685" s="45"/>
      <c r="BQ685" s="45"/>
      <c r="BR685" s="47"/>
      <c r="BS685" s="47"/>
      <c r="BT685" s="47"/>
      <c r="BU685" s="47"/>
      <c r="BV685" s="47"/>
      <c r="BW685" s="47"/>
      <c r="BX685" s="47"/>
      <c r="BY685" s="47"/>
      <c r="BZ685" s="47"/>
      <c r="CA685" s="47"/>
      <c r="CB685" s="47"/>
      <c r="CC685" s="47"/>
      <c r="CD685" s="47"/>
      <c r="CE685" s="47"/>
      <c r="CF685" s="47"/>
      <c r="CG685" s="47"/>
      <c r="CH685" s="47"/>
      <c r="CI685" s="47"/>
      <c r="CJ685" s="47"/>
      <c r="CK685" s="47"/>
      <c r="CL685" s="47"/>
      <c r="CM685" s="47"/>
      <c r="CN685" s="47"/>
      <c r="CO685" s="47"/>
      <c r="CP685" s="47"/>
      <c r="CQ685" s="47"/>
      <c r="CR685" s="47"/>
      <c r="CS685" s="47"/>
      <c r="CT685" s="47"/>
      <c r="CU685" s="47"/>
      <c r="CV685" s="47"/>
      <c r="CW685" s="47"/>
      <c r="CX685" s="47"/>
      <c r="CY685" s="47"/>
      <c r="CZ685" s="47"/>
      <c r="DA685" s="47"/>
      <c r="DB685" s="47"/>
      <c r="DC685" s="47"/>
      <c r="DD685" s="47"/>
      <c r="DE685" s="47"/>
      <c r="DF685" s="47"/>
      <c r="DG685" s="47"/>
      <c r="DH685" s="47"/>
      <c r="DI685" s="47"/>
      <c r="DJ685" s="47"/>
      <c r="DK685" s="47"/>
      <c r="DL685" s="47"/>
      <c r="DM685" s="47"/>
      <c r="DN685" s="47"/>
      <c r="DO685" s="47"/>
      <c r="DP685" s="47"/>
      <c r="DQ685" s="47"/>
      <c r="DR685" s="47"/>
      <c r="DS685" s="47"/>
      <c r="DT685" s="47"/>
      <c r="DU685" s="47"/>
      <c r="DV685" s="47"/>
      <c r="DW685" s="47"/>
      <c r="DX685" s="47"/>
      <c r="DY685" s="47"/>
      <c r="DZ685" s="47"/>
      <c r="EA685" s="47"/>
      <c r="EB685" s="47"/>
      <c r="EC685" s="47"/>
      <c r="ED685" s="47"/>
      <c r="EE685" s="47"/>
      <c r="EF685" s="47"/>
      <c r="EG685" s="47"/>
      <c r="EH685" s="47"/>
      <c r="EI685" s="47"/>
      <c r="EJ685" s="47"/>
      <c r="EK685" s="47"/>
      <c r="EL685" s="47"/>
      <c r="EM685" s="47"/>
      <c r="EN685" s="47"/>
      <c r="EO685" s="47"/>
      <c r="EP685" s="47"/>
      <c r="EQ685" s="47"/>
      <c r="ER685" s="47"/>
      <c r="ES685" s="47"/>
      <c r="EX685" s="48"/>
      <c r="EY685" s="48"/>
      <c r="EZ685" s="48"/>
      <c r="FA685" s="48"/>
      <c r="FB685" s="48"/>
      <c r="FC685" s="48"/>
      <c r="FD685" s="48"/>
    </row>
    <row r="686" spans="1:160" s="19" customFormat="1" ht="15" customHeight="1" x14ac:dyDescent="0.25">
      <c r="A686" s="82"/>
      <c r="B686" s="82"/>
      <c r="C686" s="82"/>
      <c r="AF686" s="82"/>
      <c r="AG686" s="82"/>
      <c r="AH686" s="81"/>
      <c r="AI686" s="45"/>
      <c r="AJ686" s="46"/>
      <c r="AK686" s="46"/>
      <c r="AL686" s="46"/>
      <c r="AM686" s="46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5"/>
      <c r="BN686" s="45"/>
      <c r="BO686" s="45"/>
      <c r="BP686" s="45"/>
      <c r="BQ686" s="45"/>
      <c r="BR686" s="47"/>
      <c r="BS686" s="47"/>
      <c r="BT686" s="47"/>
      <c r="BU686" s="47"/>
      <c r="BV686" s="47"/>
      <c r="BW686" s="47"/>
      <c r="BX686" s="47"/>
      <c r="BY686" s="47"/>
      <c r="BZ686" s="47"/>
      <c r="CA686" s="47"/>
      <c r="CB686" s="47"/>
      <c r="CC686" s="47"/>
      <c r="CD686" s="47"/>
      <c r="CE686" s="47"/>
      <c r="CF686" s="47"/>
      <c r="CG686" s="47"/>
      <c r="CH686" s="47"/>
      <c r="CI686" s="47"/>
      <c r="CJ686" s="47"/>
      <c r="CK686" s="47"/>
      <c r="CL686" s="47"/>
      <c r="CM686" s="47"/>
      <c r="CN686" s="47"/>
      <c r="CO686" s="47"/>
      <c r="CP686" s="47"/>
      <c r="CQ686" s="47"/>
      <c r="CR686" s="47"/>
      <c r="CS686" s="47"/>
      <c r="CT686" s="47"/>
      <c r="CU686" s="47"/>
      <c r="CV686" s="47"/>
      <c r="CW686" s="47"/>
      <c r="CX686" s="47"/>
      <c r="CY686" s="47"/>
      <c r="CZ686" s="47"/>
      <c r="DA686" s="47"/>
      <c r="DB686" s="47"/>
      <c r="DC686" s="47"/>
      <c r="DD686" s="47"/>
      <c r="DE686" s="47"/>
      <c r="DF686" s="47"/>
      <c r="DG686" s="47"/>
      <c r="DH686" s="47"/>
      <c r="DI686" s="47"/>
      <c r="DJ686" s="47"/>
      <c r="DK686" s="47"/>
      <c r="DL686" s="47"/>
      <c r="DM686" s="47"/>
      <c r="DN686" s="47"/>
      <c r="DO686" s="47"/>
      <c r="DP686" s="47"/>
      <c r="DQ686" s="47"/>
      <c r="DR686" s="47"/>
      <c r="DS686" s="47"/>
      <c r="DT686" s="47"/>
      <c r="DU686" s="47"/>
      <c r="DV686" s="47"/>
      <c r="DW686" s="47"/>
      <c r="DX686" s="47"/>
      <c r="DY686" s="47"/>
      <c r="DZ686" s="47"/>
      <c r="EA686" s="47"/>
      <c r="EB686" s="47"/>
      <c r="EC686" s="47"/>
      <c r="ED686" s="47"/>
      <c r="EE686" s="47"/>
      <c r="EF686" s="47"/>
      <c r="EG686" s="47"/>
      <c r="EH686" s="47"/>
      <c r="EI686" s="47"/>
      <c r="EJ686" s="47"/>
      <c r="EK686" s="47"/>
      <c r="EL686" s="47"/>
      <c r="EM686" s="47"/>
      <c r="EN686" s="47"/>
      <c r="EO686" s="47"/>
      <c r="EP686" s="47"/>
      <c r="EQ686" s="47"/>
      <c r="ER686" s="47"/>
      <c r="ES686" s="47"/>
      <c r="EX686" s="48"/>
      <c r="EY686" s="48"/>
      <c r="EZ686" s="48"/>
      <c r="FA686" s="48"/>
      <c r="FB686" s="48"/>
      <c r="FC686" s="48"/>
      <c r="FD686" s="48"/>
    </row>
    <row r="687" spans="1:160" s="19" customFormat="1" ht="15" customHeight="1" x14ac:dyDescent="0.25">
      <c r="A687" s="82"/>
      <c r="B687" s="82"/>
      <c r="C687" s="82"/>
      <c r="AF687" s="82"/>
      <c r="AG687" s="82"/>
      <c r="AH687" s="81"/>
      <c r="AI687" s="45"/>
      <c r="AJ687" s="46"/>
      <c r="AK687" s="46"/>
      <c r="AL687" s="46"/>
      <c r="AM687" s="46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5"/>
      <c r="BN687" s="45"/>
      <c r="BO687" s="45"/>
      <c r="BP687" s="45"/>
      <c r="BQ687" s="45"/>
      <c r="BR687" s="47"/>
      <c r="BS687" s="47"/>
      <c r="BT687" s="47"/>
      <c r="BU687" s="47"/>
      <c r="BV687" s="47"/>
      <c r="BW687" s="47"/>
      <c r="BX687" s="47"/>
      <c r="BY687" s="47"/>
      <c r="BZ687" s="47"/>
      <c r="CA687" s="47"/>
      <c r="CB687" s="47"/>
      <c r="CC687" s="47"/>
      <c r="CD687" s="47"/>
      <c r="CE687" s="47"/>
      <c r="CF687" s="47"/>
      <c r="CG687" s="47"/>
      <c r="CH687" s="47"/>
      <c r="CI687" s="47"/>
      <c r="CJ687" s="47"/>
      <c r="CK687" s="47"/>
      <c r="CL687" s="47"/>
      <c r="CM687" s="47"/>
      <c r="CN687" s="47"/>
      <c r="CO687" s="47"/>
      <c r="CP687" s="47"/>
      <c r="CQ687" s="47"/>
      <c r="CR687" s="47"/>
      <c r="CS687" s="47"/>
      <c r="CT687" s="47"/>
      <c r="CU687" s="47"/>
      <c r="CV687" s="47"/>
      <c r="CW687" s="47"/>
      <c r="CX687" s="47"/>
      <c r="CY687" s="47"/>
      <c r="CZ687" s="47"/>
      <c r="DA687" s="47"/>
      <c r="DB687" s="47"/>
      <c r="DC687" s="47"/>
      <c r="DD687" s="47"/>
      <c r="DE687" s="47"/>
      <c r="DF687" s="47"/>
      <c r="DG687" s="47"/>
      <c r="DH687" s="47"/>
      <c r="DI687" s="47"/>
      <c r="DJ687" s="47"/>
      <c r="DK687" s="47"/>
      <c r="DL687" s="47"/>
      <c r="DM687" s="47"/>
      <c r="DN687" s="47"/>
      <c r="DO687" s="47"/>
      <c r="DP687" s="47"/>
      <c r="DQ687" s="47"/>
      <c r="DR687" s="47"/>
      <c r="DS687" s="47"/>
      <c r="DT687" s="47"/>
      <c r="DU687" s="47"/>
      <c r="DV687" s="47"/>
      <c r="DW687" s="47"/>
      <c r="DX687" s="47"/>
      <c r="DY687" s="47"/>
      <c r="DZ687" s="47"/>
      <c r="EA687" s="47"/>
      <c r="EB687" s="47"/>
      <c r="EC687" s="47"/>
      <c r="ED687" s="47"/>
      <c r="EE687" s="47"/>
      <c r="EF687" s="47"/>
      <c r="EG687" s="47"/>
      <c r="EH687" s="47"/>
      <c r="EI687" s="47"/>
      <c r="EJ687" s="47"/>
      <c r="EK687" s="47"/>
      <c r="EL687" s="47"/>
      <c r="EM687" s="47"/>
      <c r="EN687" s="47"/>
      <c r="EO687" s="47"/>
      <c r="EP687" s="47"/>
      <c r="EQ687" s="47"/>
      <c r="ER687" s="47"/>
      <c r="ES687" s="47"/>
      <c r="EX687" s="48"/>
      <c r="EY687" s="48"/>
      <c r="EZ687" s="48"/>
      <c r="FA687" s="48"/>
      <c r="FB687" s="48"/>
      <c r="FC687" s="48"/>
      <c r="FD687" s="48"/>
    </row>
    <row r="688" spans="1:160" s="19" customFormat="1" ht="15" customHeight="1" x14ac:dyDescent="0.25">
      <c r="A688" s="82"/>
      <c r="B688" s="82"/>
      <c r="C688" s="82"/>
      <c r="AF688" s="82"/>
      <c r="AG688" s="82"/>
      <c r="AH688" s="81"/>
      <c r="AI688" s="45"/>
      <c r="AJ688" s="46"/>
      <c r="AK688" s="46"/>
      <c r="AL688" s="46"/>
      <c r="AM688" s="46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5"/>
      <c r="BN688" s="45"/>
      <c r="BO688" s="45"/>
      <c r="BP688" s="45"/>
      <c r="BQ688" s="45"/>
      <c r="BR688" s="47"/>
      <c r="BS688" s="47"/>
      <c r="BT688" s="47"/>
      <c r="BU688" s="47"/>
      <c r="BV688" s="47"/>
      <c r="BW688" s="47"/>
      <c r="BX688" s="47"/>
      <c r="BY688" s="47"/>
      <c r="BZ688" s="47"/>
      <c r="CA688" s="47"/>
      <c r="CB688" s="47"/>
      <c r="CC688" s="47"/>
      <c r="CD688" s="47"/>
      <c r="CE688" s="47"/>
      <c r="CF688" s="47"/>
      <c r="CG688" s="47"/>
      <c r="CH688" s="47"/>
      <c r="CI688" s="47"/>
      <c r="CJ688" s="47"/>
      <c r="CK688" s="47"/>
      <c r="CL688" s="47"/>
      <c r="CM688" s="47"/>
      <c r="CN688" s="47"/>
      <c r="CO688" s="47"/>
      <c r="CP688" s="47"/>
      <c r="CQ688" s="47"/>
      <c r="CR688" s="47"/>
      <c r="CS688" s="47"/>
      <c r="CT688" s="47"/>
      <c r="CU688" s="47"/>
      <c r="CV688" s="47"/>
      <c r="CW688" s="47"/>
      <c r="CX688" s="47"/>
      <c r="CY688" s="47"/>
      <c r="CZ688" s="47"/>
      <c r="DA688" s="47"/>
      <c r="DB688" s="47"/>
      <c r="DC688" s="47"/>
      <c r="DD688" s="47"/>
      <c r="DE688" s="47"/>
      <c r="DF688" s="47"/>
      <c r="DG688" s="47"/>
      <c r="DH688" s="47"/>
      <c r="DI688" s="47"/>
      <c r="DJ688" s="47"/>
      <c r="DK688" s="47"/>
      <c r="DL688" s="47"/>
      <c r="DM688" s="47"/>
      <c r="DN688" s="47"/>
      <c r="DO688" s="47"/>
      <c r="DP688" s="47"/>
      <c r="DQ688" s="47"/>
      <c r="DR688" s="47"/>
      <c r="DS688" s="47"/>
      <c r="DT688" s="47"/>
      <c r="DU688" s="47"/>
      <c r="DV688" s="47"/>
      <c r="DW688" s="47"/>
      <c r="DX688" s="47"/>
      <c r="DY688" s="47"/>
      <c r="DZ688" s="47"/>
      <c r="EA688" s="47"/>
      <c r="EB688" s="47"/>
      <c r="EC688" s="47"/>
      <c r="ED688" s="47"/>
      <c r="EE688" s="47"/>
      <c r="EF688" s="47"/>
      <c r="EG688" s="47"/>
      <c r="EH688" s="47"/>
      <c r="EI688" s="47"/>
      <c r="EJ688" s="47"/>
      <c r="EK688" s="47"/>
      <c r="EL688" s="47"/>
      <c r="EM688" s="47"/>
      <c r="EN688" s="47"/>
      <c r="EO688" s="47"/>
      <c r="EP688" s="47"/>
      <c r="EQ688" s="47"/>
      <c r="ER688" s="47"/>
      <c r="ES688" s="47"/>
      <c r="EX688" s="48"/>
      <c r="EY688" s="48"/>
      <c r="EZ688" s="48"/>
      <c r="FA688" s="48"/>
      <c r="FB688" s="48"/>
      <c r="FC688" s="48"/>
      <c r="FD688" s="48"/>
    </row>
    <row r="689" spans="1:160" s="19" customFormat="1" ht="15" customHeight="1" x14ac:dyDescent="0.25">
      <c r="A689" s="82"/>
      <c r="B689" s="82"/>
      <c r="C689" s="82"/>
      <c r="AF689" s="82"/>
      <c r="AG689" s="82"/>
      <c r="AH689" s="81"/>
      <c r="AI689" s="45"/>
      <c r="AJ689" s="46"/>
      <c r="AK689" s="46"/>
      <c r="AL689" s="46"/>
      <c r="AM689" s="46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  <c r="BJ689" s="45"/>
      <c r="BK689" s="45"/>
      <c r="BL689" s="45"/>
      <c r="BM689" s="45"/>
      <c r="BN689" s="45"/>
      <c r="BO689" s="45"/>
      <c r="BP689" s="45"/>
      <c r="BQ689" s="45"/>
      <c r="BR689" s="47"/>
      <c r="BS689" s="47"/>
      <c r="BT689" s="47"/>
      <c r="BU689" s="47"/>
      <c r="BV689" s="47"/>
      <c r="BW689" s="47"/>
      <c r="BX689" s="47"/>
      <c r="BY689" s="47"/>
      <c r="BZ689" s="47"/>
      <c r="CA689" s="47"/>
      <c r="CB689" s="47"/>
      <c r="CC689" s="47"/>
      <c r="CD689" s="47"/>
      <c r="CE689" s="47"/>
      <c r="CF689" s="47"/>
      <c r="CG689" s="47"/>
      <c r="CH689" s="47"/>
      <c r="CI689" s="47"/>
      <c r="CJ689" s="47"/>
      <c r="CK689" s="47"/>
      <c r="CL689" s="47"/>
      <c r="CM689" s="47"/>
      <c r="CN689" s="47"/>
      <c r="CO689" s="47"/>
      <c r="CP689" s="47"/>
      <c r="CQ689" s="47"/>
      <c r="CR689" s="47"/>
      <c r="CS689" s="47"/>
      <c r="CT689" s="47"/>
      <c r="CU689" s="47"/>
      <c r="CV689" s="47"/>
      <c r="CW689" s="47"/>
      <c r="CX689" s="47"/>
      <c r="CY689" s="47"/>
      <c r="CZ689" s="47"/>
      <c r="DA689" s="47"/>
      <c r="DB689" s="47"/>
      <c r="DC689" s="47"/>
      <c r="DD689" s="47"/>
      <c r="DE689" s="47"/>
      <c r="DF689" s="47"/>
      <c r="DG689" s="47"/>
      <c r="DH689" s="47"/>
      <c r="DI689" s="47"/>
      <c r="DJ689" s="47"/>
      <c r="DK689" s="47"/>
      <c r="DL689" s="47"/>
      <c r="DM689" s="47"/>
      <c r="DN689" s="47"/>
      <c r="DO689" s="47"/>
      <c r="DP689" s="47"/>
      <c r="DQ689" s="47"/>
      <c r="DR689" s="47"/>
      <c r="DS689" s="47"/>
      <c r="DT689" s="47"/>
      <c r="DU689" s="47"/>
      <c r="DV689" s="47"/>
      <c r="DW689" s="47"/>
      <c r="DX689" s="47"/>
      <c r="DY689" s="47"/>
      <c r="DZ689" s="47"/>
      <c r="EA689" s="47"/>
      <c r="EB689" s="47"/>
      <c r="EC689" s="47"/>
      <c r="ED689" s="47"/>
      <c r="EE689" s="47"/>
      <c r="EF689" s="47"/>
      <c r="EG689" s="47"/>
      <c r="EH689" s="47"/>
      <c r="EI689" s="47"/>
      <c r="EJ689" s="47"/>
      <c r="EK689" s="47"/>
      <c r="EL689" s="47"/>
      <c r="EM689" s="47"/>
      <c r="EN689" s="47"/>
      <c r="EO689" s="47"/>
      <c r="EP689" s="47"/>
      <c r="EQ689" s="47"/>
      <c r="ER689" s="47"/>
      <c r="ES689" s="47"/>
      <c r="EX689" s="48"/>
      <c r="EY689" s="48"/>
      <c r="EZ689" s="48"/>
      <c r="FA689" s="48"/>
      <c r="FB689" s="48"/>
      <c r="FC689" s="48"/>
      <c r="FD689" s="48"/>
    </row>
    <row r="690" spans="1:160" s="19" customFormat="1" ht="15" customHeight="1" x14ac:dyDescent="0.25">
      <c r="A690" s="82"/>
      <c r="B690" s="82"/>
      <c r="C690" s="82"/>
      <c r="AF690" s="82"/>
      <c r="AG690" s="82"/>
      <c r="AH690" s="81"/>
      <c r="AI690" s="45"/>
      <c r="AJ690" s="46"/>
      <c r="AK690" s="46"/>
      <c r="AL690" s="46"/>
      <c r="AM690" s="46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  <c r="BD690" s="45"/>
      <c r="BE690" s="45"/>
      <c r="BF690" s="45"/>
      <c r="BG690" s="45"/>
      <c r="BH690" s="45"/>
      <c r="BI690" s="45"/>
      <c r="BJ690" s="45"/>
      <c r="BK690" s="45"/>
      <c r="BL690" s="45"/>
      <c r="BM690" s="45"/>
      <c r="BN690" s="45"/>
      <c r="BO690" s="45"/>
      <c r="BP690" s="45"/>
      <c r="BQ690" s="45"/>
      <c r="BR690" s="47"/>
      <c r="BS690" s="47"/>
      <c r="BT690" s="47"/>
      <c r="BU690" s="47"/>
      <c r="BV690" s="47"/>
      <c r="BW690" s="47"/>
      <c r="BX690" s="47"/>
      <c r="BY690" s="47"/>
      <c r="BZ690" s="47"/>
      <c r="CA690" s="47"/>
      <c r="CB690" s="47"/>
      <c r="CC690" s="47"/>
      <c r="CD690" s="47"/>
      <c r="CE690" s="47"/>
      <c r="CF690" s="47"/>
      <c r="CG690" s="47"/>
      <c r="CH690" s="47"/>
      <c r="CI690" s="47"/>
      <c r="CJ690" s="47"/>
      <c r="CK690" s="47"/>
      <c r="CL690" s="47"/>
      <c r="CM690" s="47"/>
      <c r="CN690" s="47"/>
      <c r="CO690" s="47"/>
      <c r="CP690" s="47"/>
      <c r="CQ690" s="47"/>
      <c r="CR690" s="47"/>
      <c r="CS690" s="47"/>
      <c r="CT690" s="47"/>
      <c r="CU690" s="47"/>
      <c r="CV690" s="47"/>
      <c r="CW690" s="47"/>
      <c r="CX690" s="47"/>
      <c r="CY690" s="47"/>
      <c r="CZ690" s="47"/>
      <c r="DA690" s="47"/>
      <c r="DB690" s="47"/>
      <c r="DC690" s="47"/>
      <c r="DD690" s="47"/>
      <c r="DE690" s="47"/>
      <c r="DF690" s="47"/>
      <c r="DG690" s="47"/>
      <c r="DH690" s="47"/>
      <c r="DI690" s="47"/>
      <c r="DJ690" s="47"/>
      <c r="DK690" s="47"/>
      <c r="DL690" s="47"/>
      <c r="DM690" s="47"/>
      <c r="DN690" s="47"/>
      <c r="DO690" s="47"/>
      <c r="DP690" s="47"/>
      <c r="DQ690" s="47"/>
      <c r="DR690" s="47"/>
      <c r="DS690" s="47"/>
      <c r="DT690" s="47"/>
      <c r="DU690" s="47"/>
      <c r="DV690" s="47"/>
      <c r="DW690" s="47"/>
      <c r="DX690" s="47"/>
      <c r="DY690" s="47"/>
      <c r="DZ690" s="47"/>
      <c r="EA690" s="47"/>
      <c r="EB690" s="47"/>
      <c r="EC690" s="47"/>
      <c r="ED690" s="47"/>
      <c r="EE690" s="47"/>
      <c r="EF690" s="47"/>
      <c r="EG690" s="47"/>
      <c r="EH690" s="47"/>
      <c r="EI690" s="47"/>
      <c r="EJ690" s="47"/>
      <c r="EK690" s="47"/>
      <c r="EL690" s="47"/>
      <c r="EM690" s="47"/>
      <c r="EN690" s="47"/>
      <c r="EO690" s="47"/>
      <c r="EP690" s="47"/>
      <c r="EQ690" s="47"/>
      <c r="ER690" s="47"/>
      <c r="ES690" s="47"/>
      <c r="EX690" s="48"/>
      <c r="EY690" s="48"/>
      <c r="EZ690" s="48"/>
      <c r="FA690" s="48"/>
      <c r="FB690" s="48"/>
      <c r="FC690" s="48"/>
      <c r="FD690" s="48"/>
    </row>
    <row r="691" spans="1:160" s="19" customFormat="1" ht="15" customHeight="1" x14ac:dyDescent="0.25">
      <c r="A691" s="82"/>
      <c r="B691" s="82"/>
      <c r="C691" s="82"/>
      <c r="AF691" s="82"/>
      <c r="AG691" s="82"/>
      <c r="AH691" s="81"/>
      <c r="AI691" s="45"/>
      <c r="AJ691" s="46"/>
      <c r="AK691" s="46"/>
      <c r="AL691" s="46"/>
      <c r="AM691" s="46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  <c r="BG691" s="45"/>
      <c r="BH691" s="45"/>
      <c r="BI691" s="45"/>
      <c r="BJ691" s="45"/>
      <c r="BK691" s="45"/>
      <c r="BL691" s="45"/>
      <c r="BM691" s="45"/>
      <c r="BN691" s="45"/>
      <c r="BO691" s="45"/>
      <c r="BP691" s="45"/>
      <c r="BQ691" s="45"/>
      <c r="BR691" s="47"/>
      <c r="BS691" s="47"/>
      <c r="BT691" s="47"/>
      <c r="BU691" s="47"/>
      <c r="BV691" s="47"/>
      <c r="BW691" s="47"/>
      <c r="BX691" s="47"/>
      <c r="BY691" s="47"/>
      <c r="BZ691" s="47"/>
      <c r="CA691" s="47"/>
      <c r="CB691" s="47"/>
      <c r="CC691" s="47"/>
      <c r="CD691" s="47"/>
      <c r="CE691" s="47"/>
      <c r="CF691" s="47"/>
      <c r="CG691" s="47"/>
      <c r="CH691" s="47"/>
      <c r="CI691" s="47"/>
      <c r="CJ691" s="47"/>
      <c r="CK691" s="47"/>
      <c r="CL691" s="47"/>
      <c r="CM691" s="47"/>
      <c r="CN691" s="47"/>
      <c r="CO691" s="47"/>
      <c r="CP691" s="47"/>
      <c r="CQ691" s="47"/>
      <c r="CR691" s="47"/>
      <c r="CS691" s="47"/>
      <c r="CT691" s="47"/>
      <c r="CU691" s="47"/>
      <c r="CV691" s="47"/>
      <c r="CW691" s="47"/>
      <c r="CX691" s="47"/>
      <c r="CY691" s="47"/>
      <c r="CZ691" s="47"/>
      <c r="DA691" s="47"/>
      <c r="DB691" s="47"/>
      <c r="DC691" s="47"/>
      <c r="DD691" s="47"/>
      <c r="DE691" s="47"/>
      <c r="DF691" s="47"/>
      <c r="DG691" s="47"/>
      <c r="DH691" s="47"/>
      <c r="DI691" s="47"/>
      <c r="DJ691" s="47"/>
      <c r="DK691" s="47"/>
      <c r="DL691" s="47"/>
      <c r="DM691" s="47"/>
      <c r="DN691" s="47"/>
      <c r="DO691" s="47"/>
      <c r="DP691" s="47"/>
      <c r="DQ691" s="47"/>
      <c r="DR691" s="47"/>
      <c r="DS691" s="47"/>
      <c r="DT691" s="47"/>
      <c r="DU691" s="47"/>
      <c r="DV691" s="47"/>
      <c r="DW691" s="47"/>
      <c r="DX691" s="47"/>
      <c r="DY691" s="47"/>
      <c r="DZ691" s="47"/>
      <c r="EA691" s="47"/>
      <c r="EB691" s="47"/>
      <c r="EC691" s="47"/>
      <c r="ED691" s="47"/>
      <c r="EE691" s="47"/>
      <c r="EF691" s="47"/>
      <c r="EG691" s="47"/>
      <c r="EH691" s="47"/>
      <c r="EI691" s="47"/>
      <c r="EJ691" s="47"/>
      <c r="EK691" s="47"/>
      <c r="EL691" s="47"/>
      <c r="EM691" s="47"/>
      <c r="EN691" s="47"/>
      <c r="EO691" s="47"/>
      <c r="EP691" s="47"/>
      <c r="EQ691" s="47"/>
      <c r="ER691" s="47"/>
      <c r="ES691" s="47"/>
      <c r="EX691" s="48"/>
      <c r="EY691" s="48"/>
      <c r="EZ691" s="48"/>
      <c r="FA691" s="48"/>
      <c r="FB691" s="48"/>
      <c r="FC691" s="48"/>
      <c r="FD691" s="48"/>
    </row>
    <row r="692" spans="1:160" s="19" customFormat="1" ht="15" customHeight="1" x14ac:dyDescent="0.25">
      <c r="A692" s="82"/>
      <c r="B692" s="82"/>
      <c r="C692" s="82"/>
      <c r="AF692" s="82"/>
      <c r="AG692" s="82"/>
      <c r="AH692" s="81"/>
      <c r="AI692" s="45"/>
      <c r="AJ692" s="46"/>
      <c r="AK692" s="46"/>
      <c r="AL692" s="46"/>
      <c r="AM692" s="46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  <c r="BG692" s="45"/>
      <c r="BH692" s="45"/>
      <c r="BI692" s="45"/>
      <c r="BJ692" s="45"/>
      <c r="BK692" s="45"/>
      <c r="BL692" s="45"/>
      <c r="BM692" s="45"/>
      <c r="BN692" s="45"/>
      <c r="BO692" s="45"/>
      <c r="BP692" s="45"/>
      <c r="BQ692" s="45"/>
      <c r="BR692" s="47"/>
      <c r="BS692" s="47"/>
      <c r="BT692" s="47"/>
      <c r="BU692" s="47"/>
      <c r="BV692" s="47"/>
      <c r="BW692" s="47"/>
      <c r="BX692" s="47"/>
      <c r="BY692" s="47"/>
      <c r="BZ692" s="47"/>
      <c r="CA692" s="47"/>
      <c r="CB692" s="47"/>
      <c r="CC692" s="47"/>
      <c r="CD692" s="47"/>
      <c r="CE692" s="47"/>
      <c r="CF692" s="47"/>
      <c r="CG692" s="47"/>
      <c r="CH692" s="47"/>
      <c r="CI692" s="47"/>
      <c r="CJ692" s="47"/>
      <c r="CK692" s="47"/>
      <c r="CL692" s="47"/>
      <c r="CM692" s="47"/>
      <c r="CN692" s="47"/>
      <c r="CO692" s="47"/>
      <c r="CP692" s="47"/>
      <c r="CQ692" s="47"/>
      <c r="CR692" s="47"/>
      <c r="CS692" s="47"/>
      <c r="CT692" s="47"/>
      <c r="CU692" s="47"/>
      <c r="CV692" s="47"/>
      <c r="CW692" s="47"/>
      <c r="CX692" s="47"/>
      <c r="CY692" s="47"/>
      <c r="CZ692" s="47"/>
      <c r="DA692" s="47"/>
      <c r="DB692" s="47"/>
      <c r="DC692" s="47"/>
      <c r="DD692" s="47"/>
      <c r="DE692" s="47"/>
      <c r="DF692" s="47"/>
      <c r="DG692" s="47"/>
      <c r="DH692" s="47"/>
      <c r="DI692" s="47"/>
      <c r="DJ692" s="47"/>
      <c r="DK692" s="47"/>
      <c r="DL692" s="47"/>
      <c r="DM692" s="47"/>
      <c r="DN692" s="47"/>
      <c r="DO692" s="47"/>
      <c r="DP692" s="47"/>
      <c r="DQ692" s="47"/>
      <c r="DR692" s="47"/>
      <c r="DS692" s="47"/>
      <c r="DT692" s="47"/>
      <c r="DU692" s="47"/>
      <c r="DV692" s="47"/>
      <c r="DW692" s="47"/>
      <c r="DX692" s="47"/>
      <c r="DY692" s="47"/>
      <c r="DZ692" s="47"/>
      <c r="EA692" s="47"/>
      <c r="EB692" s="47"/>
      <c r="EC692" s="47"/>
      <c r="ED692" s="47"/>
      <c r="EE692" s="47"/>
      <c r="EF692" s="47"/>
      <c r="EG692" s="47"/>
      <c r="EH692" s="47"/>
      <c r="EI692" s="47"/>
      <c r="EJ692" s="47"/>
      <c r="EK692" s="47"/>
      <c r="EL692" s="47"/>
      <c r="EM692" s="47"/>
      <c r="EN692" s="47"/>
      <c r="EO692" s="47"/>
      <c r="EP692" s="47"/>
      <c r="EQ692" s="47"/>
      <c r="ER692" s="47"/>
      <c r="ES692" s="47"/>
      <c r="EX692" s="48"/>
      <c r="EY692" s="48"/>
      <c r="EZ692" s="48"/>
      <c r="FA692" s="48"/>
      <c r="FB692" s="48"/>
      <c r="FC692" s="48"/>
      <c r="FD692" s="48"/>
    </row>
    <row r="693" spans="1:160" s="19" customFormat="1" ht="15" customHeight="1" x14ac:dyDescent="0.25">
      <c r="A693" s="82"/>
      <c r="B693" s="82"/>
      <c r="C693" s="82"/>
      <c r="AF693" s="82"/>
      <c r="AG693" s="82"/>
      <c r="AH693" s="81"/>
      <c r="AI693" s="45"/>
      <c r="AJ693" s="46"/>
      <c r="AK693" s="46"/>
      <c r="AL693" s="46"/>
      <c r="AM693" s="46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  <c r="BJ693" s="45"/>
      <c r="BK693" s="45"/>
      <c r="BL693" s="45"/>
      <c r="BM693" s="45"/>
      <c r="BN693" s="45"/>
      <c r="BO693" s="45"/>
      <c r="BP693" s="45"/>
      <c r="BQ693" s="45"/>
      <c r="BR693" s="47"/>
      <c r="BS693" s="47"/>
      <c r="BT693" s="47"/>
      <c r="BU693" s="47"/>
      <c r="BV693" s="47"/>
      <c r="BW693" s="47"/>
      <c r="BX693" s="47"/>
      <c r="BY693" s="47"/>
      <c r="BZ693" s="47"/>
      <c r="CA693" s="47"/>
      <c r="CB693" s="47"/>
      <c r="CC693" s="47"/>
      <c r="CD693" s="47"/>
      <c r="CE693" s="47"/>
      <c r="CF693" s="47"/>
      <c r="CG693" s="47"/>
      <c r="CH693" s="47"/>
      <c r="CI693" s="47"/>
      <c r="CJ693" s="47"/>
      <c r="CK693" s="47"/>
      <c r="CL693" s="47"/>
      <c r="CM693" s="47"/>
      <c r="CN693" s="47"/>
      <c r="CO693" s="47"/>
      <c r="CP693" s="47"/>
      <c r="CQ693" s="47"/>
      <c r="CR693" s="47"/>
      <c r="CS693" s="47"/>
      <c r="CT693" s="47"/>
      <c r="CU693" s="47"/>
      <c r="CV693" s="47"/>
      <c r="CW693" s="47"/>
      <c r="CX693" s="47"/>
      <c r="CY693" s="47"/>
      <c r="CZ693" s="47"/>
      <c r="DA693" s="47"/>
      <c r="DB693" s="47"/>
      <c r="DC693" s="47"/>
      <c r="DD693" s="47"/>
      <c r="DE693" s="47"/>
      <c r="DF693" s="47"/>
      <c r="DG693" s="47"/>
      <c r="DH693" s="47"/>
      <c r="DI693" s="47"/>
      <c r="DJ693" s="47"/>
      <c r="DK693" s="47"/>
      <c r="DL693" s="47"/>
      <c r="DM693" s="47"/>
      <c r="DN693" s="47"/>
      <c r="DO693" s="47"/>
      <c r="DP693" s="47"/>
      <c r="DQ693" s="47"/>
      <c r="DR693" s="47"/>
      <c r="DS693" s="47"/>
      <c r="DT693" s="47"/>
      <c r="DU693" s="47"/>
      <c r="DV693" s="47"/>
      <c r="DW693" s="47"/>
      <c r="DX693" s="47"/>
      <c r="DY693" s="47"/>
      <c r="DZ693" s="47"/>
      <c r="EA693" s="47"/>
      <c r="EB693" s="47"/>
      <c r="EC693" s="47"/>
      <c r="ED693" s="47"/>
      <c r="EE693" s="47"/>
      <c r="EF693" s="47"/>
      <c r="EG693" s="47"/>
      <c r="EH693" s="47"/>
      <c r="EI693" s="47"/>
      <c r="EJ693" s="47"/>
      <c r="EK693" s="47"/>
      <c r="EL693" s="47"/>
      <c r="EM693" s="47"/>
      <c r="EN693" s="47"/>
      <c r="EO693" s="47"/>
      <c r="EP693" s="47"/>
      <c r="EQ693" s="47"/>
      <c r="ER693" s="47"/>
      <c r="ES693" s="47"/>
      <c r="EX693" s="48"/>
      <c r="EY693" s="48"/>
      <c r="EZ693" s="48"/>
      <c r="FA693" s="48"/>
      <c r="FB693" s="48"/>
      <c r="FC693" s="48"/>
      <c r="FD693" s="48"/>
    </row>
    <row r="694" spans="1:160" s="19" customFormat="1" ht="15" customHeight="1" x14ac:dyDescent="0.25">
      <c r="A694" s="82"/>
      <c r="B694" s="82"/>
      <c r="C694" s="82"/>
      <c r="AF694" s="82"/>
      <c r="AG694" s="82"/>
      <c r="AH694" s="81"/>
      <c r="AI694" s="45"/>
      <c r="AJ694" s="46"/>
      <c r="AK694" s="46"/>
      <c r="AL694" s="46"/>
      <c r="AM694" s="46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  <c r="BJ694" s="45"/>
      <c r="BK694" s="45"/>
      <c r="BL694" s="45"/>
      <c r="BM694" s="45"/>
      <c r="BN694" s="45"/>
      <c r="BO694" s="45"/>
      <c r="BP694" s="45"/>
      <c r="BQ694" s="45"/>
      <c r="BR694" s="47"/>
      <c r="BS694" s="47"/>
      <c r="BT694" s="47"/>
      <c r="BU694" s="47"/>
      <c r="BV694" s="47"/>
      <c r="BW694" s="47"/>
      <c r="BX694" s="47"/>
      <c r="BY694" s="47"/>
      <c r="BZ694" s="47"/>
      <c r="CA694" s="47"/>
      <c r="CB694" s="47"/>
      <c r="CC694" s="47"/>
      <c r="CD694" s="47"/>
      <c r="CE694" s="47"/>
      <c r="CF694" s="47"/>
      <c r="CG694" s="47"/>
      <c r="CH694" s="47"/>
      <c r="CI694" s="47"/>
      <c r="CJ694" s="47"/>
      <c r="CK694" s="47"/>
      <c r="CL694" s="47"/>
      <c r="CM694" s="47"/>
      <c r="CN694" s="47"/>
      <c r="CO694" s="47"/>
      <c r="CP694" s="47"/>
      <c r="CQ694" s="47"/>
      <c r="CR694" s="47"/>
      <c r="CS694" s="47"/>
      <c r="CT694" s="47"/>
      <c r="CU694" s="47"/>
      <c r="CV694" s="47"/>
      <c r="CW694" s="47"/>
      <c r="CX694" s="47"/>
      <c r="CY694" s="47"/>
      <c r="CZ694" s="47"/>
      <c r="DA694" s="47"/>
      <c r="DB694" s="47"/>
      <c r="DC694" s="47"/>
      <c r="DD694" s="47"/>
      <c r="DE694" s="47"/>
      <c r="DF694" s="47"/>
      <c r="DG694" s="47"/>
      <c r="DH694" s="47"/>
      <c r="DI694" s="47"/>
      <c r="DJ694" s="47"/>
      <c r="DK694" s="47"/>
      <c r="DL694" s="47"/>
      <c r="DM694" s="47"/>
      <c r="DN694" s="47"/>
      <c r="DO694" s="47"/>
      <c r="DP694" s="47"/>
      <c r="DQ694" s="47"/>
      <c r="DR694" s="47"/>
      <c r="DS694" s="47"/>
      <c r="DT694" s="47"/>
      <c r="DU694" s="47"/>
      <c r="DV694" s="47"/>
      <c r="DW694" s="47"/>
      <c r="DX694" s="47"/>
      <c r="DY694" s="47"/>
      <c r="DZ694" s="47"/>
      <c r="EA694" s="47"/>
      <c r="EB694" s="47"/>
      <c r="EC694" s="47"/>
      <c r="ED694" s="47"/>
      <c r="EE694" s="47"/>
      <c r="EF694" s="47"/>
      <c r="EG694" s="47"/>
      <c r="EH694" s="47"/>
      <c r="EI694" s="47"/>
      <c r="EJ694" s="47"/>
      <c r="EK694" s="47"/>
      <c r="EL694" s="47"/>
      <c r="EM694" s="47"/>
      <c r="EN694" s="47"/>
      <c r="EO694" s="47"/>
      <c r="EP694" s="47"/>
      <c r="EQ694" s="47"/>
      <c r="ER694" s="47"/>
      <c r="ES694" s="47"/>
      <c r="EX694" s="48"/>
      <c r="EY694" s="48"/>
      <c r="EZ694" s="48"/>
      <c r="FA694" s="48"/>
      <c r="FB694" s="48"/>
      <c r="FC694" s="48"/>
      <c r="FD694" s="48"/>
    </row>
    <row r="695" spans="1:160" s="19" customFormat="1" ht="15" customHeight="1" x14ac:dyDescent="0.25">
      <c r="A695" s="82"/>
      <c r="B695" s="82"/>
      <c r="C695" s="82"/>
      <c r="AF695" s="82"/>
      <c r="AG695" s="82"/>
      <c r="AH695" s="81"/>
      <c r="AI695" s="45"/>
      <c r="AJ695" s="46"/>
      <c r="AK695" s="46"/>
      <c r="AL695" s="46"/>
      <c r="AM695" s="46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5"/>
      <c r="BN695" s="45"/>
      <c r="BO695" s="45"/>
      <c r="BP695" s="45"/>
      <c r="BQ695" s="45"/>
      <c r="BR695" s="47"/>
      <c r="BS695" s="47"/>
      <c r="BT695" s="47"/>
      <c r="BU695" s="47"/>
      <c r="BV695" s="47"/>
      <c r="BW695" s="47"/>
      <c r="BX695" s="47"/>
      <c r="BY695" s="47"/>
      <c r="BZ695" s="47"/>
      <c r="CA695" s="47"/>
      <c r="CB695" s="47"/>
      <c r="CC695" s="47"/>
      <c r="CD695" s="47"/>
      <c r="CE695" s="47"/>
      <c r="CF695" s="47"/>
      <c r="CG695" s="47"/>
      <c r="CH695" s="47"/>
      <c r="CI695" s="47"/>
      <c r="CJ695" s="47"/>
      <c r="CK695" s="47"/>
      <c r="CL695" s="47"/>
      <c r="CM695" s="47"/>
      <c r="CN695" s="47"/>
      <c r="CO695" s="47"/>
      <c r="CP695" s="47"/>
      <c r="CQ695" s="47"/>
      <c r="CR695" s="47"/>
      <c r="CS695" s="47"/>
      <c r="CT695" s="47"/>
      <c r="CU695" s="47"/>
      <c r="CV695" s="47"/>
      <c r="CW695" s="47"/>
      <c r="CX695" s="47"/>
      <c r="CY695" s="47"/>
      <c r="CZ695" s="47"/>
      <c r="DA695" s="47"/>
      <c r="DB695" s="47"/>
      <c r="DC695" s="47"/>
      <c r="DD695" s="47"/>
      <c r="DE695" s="47"/>
      <c r="DF695" s="47"/>
      <c r="DG695" s="47"/>
      <c r="DH695" s="47"/>
      <c r="DI695" s="47"/>
      <c r="DJ695" s="47"/>
      <c r="DK695" s="47"/>
      <c r="DL695" s="47"/>
      <c r="DM695" s="47"/>
      <c r="DN695" s="47"/>
      <c r="DO695" s="47"/>
      <c r="DP695" s="47"/>
      <c r="DQ695" s="47"/>
      <c r="DR695" s="47"/>
      <c r="DS695" s="47"/>
      <c r="DT695" s="47"/>
      <c r="DU695" s="47"/>
      <c r="DV695" s="47"/>
      <c r="DW695" s="47"/>
      <c r="DX695" s="47"/>
      <c r="DY695" s="47"/>
      <c r="DZ695" s="47"/>
      <c r="EA695" s="47"/>
      <c r="EB695" s="47"/>
      <c r="EC695" s="47"/>
      <c r="ED695" s="47"/>
      <c r="EE695" s="47"/>
      <c r="EF695" s="47"/>
      <c r="EG695" s="47"/>
      <c r="EH695" s="47"/>
      <c r="EI695" s="47"/>
      <c r="EJ695" s="47"/>
      <c r="EK695" s="47"/>
      <c r="EL695" s="47"/>
      <c r="EM695" s="47"/>
      <c r="EN695" s="47"/>
      <c r="EO695" s="47"/>
      <c r="EP695" s="47"/>
      <c r="EQ695" s="47"/>
      <c r="ER695" s="47"/>
      <c r="ES695" s="47"/>
      <c r="EX695" s="48"/>
      <c r="EY695" s="48"/>
      <c r="EZ695" s="48"/>
      <c r="FA695" s="48"/>
      <c r="FB695" s="48"/>
      <c r="FC695" s="48"/>
      <c r="FD695" s="48"/>
    </row>
    <row r="696" spans="1:160" s="19" customFormat="1" ht="15" customHeight="1" x14ac:dyDescent="0.25">
      <c r="A696" s="82"/>
      <c r="B696" s="82"/>
      <c r="C696" s="82"/>
      <c r="AF696" s="82"/>
      <c r="AG696" s="82"/>
      <c r="AH696" s="81"/>
      <c r="AI696" s="45"/>
      <c r="AJ696" s="46"/>
      <c r="AK696" s="46"/>
      <c r="AL696" s="46"/>
      <c r="AM696" s="46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5"/>
      <c r="BN696" s="45"/>
      <c r="BO696" s="45"/>
      <c r="BP696" s="45"/>
      <c r="BQ696" s="45"/>
      <c r="BR696" s="47"/>
      <c r="BS696" s="47"/>
      <c r="BT696" s="47"/>
      <c r="BU696" s="47"/>
      <c r="BV696" s="47"/>
      <c r="BW696" s="47"/>
      <c r="BX696" s="47"/>
      <c r="BY696" s="47"/>
      <c r="BZ696" s="47"/>
      <c r="CA696" s="47"/>
      <c r="CB696" s="47"/>
      <c r="CC696" s="47"/>
      <c r="CD696" s="47"/>
      <c r="CE696" s="47"/>
      <c r="CF696" s="47"/>
      <c r="CG696" s="47"/>
      <c r="CH696" s="47"/>
      <c r="CI696" s="47"/>
      <c r="CJ696" s="47"/>
      <c r="CK696" s="47"/>
      <c r="CL696" s="47"/>
      <c r="CM696" s="47"/>
      <c r="CN696" s="47"/>
      <c r="CO696" s="47"/>
      <c r="CP696" s="47"/>
      <c r="CQ696" s="47"/>
      <c r="CR696" s="47"/>
      <c r="CS696" s="47"/>
      <c r="CT696" s="47"/>
      <c r="CU696" s="47"/>
      <c r="CV696" s="47"/>
      <c r="CW696" s="47"/>
      <c r="CX696" s="47"/>
      <c r="CY696" s="47"/>
      <c r="CZ696" s="47"/>
      <c r="DA696" s="47"/>
      <c r="DB696" s="47"/>
      <c r="DC696" s="47"/>
      <c r="DD696" s="47"/>
      <c r="DE696" s="47"/>
      <c r="DF696" s="47"/>
      <c r="DG696" s="47"/>
      <c r="DH696" s="47"/>
      <c r="DI696" s="47"/>
      <c r="DJ696" s="47"/>
      <c r="DK696" s="47"/>
      <c r="DL696" s="47"/>
      <c r="DM696" s="47"/>
      <c r="DN696" s="47"/>
      <c r="DO696" s="47"/>
      <c r="DP696" s="47"/>
      <c r="DQ696" s="47"/>
      <c r="DR696" s="47"/>
      <c r="DS696" s="47"/>
      <c r="DT696" s="47"/>
      <c r="DU696" s="47"/>
      <c r="DV696" s="47"/>
      <c r="DW696" s="47"/>
      <c r="DX696" s="47"/>
      <c r="DY696" s="47"/>
      <c r="DZ696" s="47"/>
      <c r="EA696" s="47"/>
      <c r="EB696" s="47"/>
      <c r="EC696" s="47"/>
      <c r="ED696" s="47"/>
      <c r="EE696" s="47"/>
      <c r="EF696" s="47"/>
      <c r="EG696" s="47"/>
      <c r="EH696" s="47"/>
      <c r="EI696" s="47"/>
      <c r="EJ696" s="47"/>
      <c r="EK696" s="47"/>
      <c r="EL696" s="47"/>
      <c r="EM696" s="47"/>
      <c r="EN696" s="47"/>
      <c r="EO696" s="47"/>
      <c r="EP696" s="47"/>
      <c r="EQ696" s="47"/>
      <c r="ER696" s="47"/>
      <c r="ES696" s="47"/>
      <c r="EX696" s="48"/>
      <c r="EY696" s="48"/>
      <c r="EZ696" s="48"/>
      <c r="FA696" s="48"/>
      <c r="FB696" s="48"/>
      <c r="FC696" s="48"/>
      <c r="FD696" s="48"/>
    </row>
    <row r="697" spans="1:160" s="19" customFormat="1" ht="15" customHeight="1" x14ac:dyDescent="0.25">
      <c r="A697" s="82"/>
      <c r="B697" s="82"/>
      <c r="C697" s="82"/>
      <c r="AF697" s="82"/>
      <c r="AG697" s="82"/>
      <c r="AH697" s="81"/>
      <c r="AI697" s="45"/>
      <c r="AJ697" s="46"/>
      <c r="AK697" s="46"/>
      <c r="AL697" s="46"/>
      <c r="AM697" s="46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/>
      <c r="BM697" s="45"/>
      <c r="BN697" s="45"/>
      <c r="BO697" s="45"/>
      <c r="BP697" s="45"/>
      <c r="BQ697" s="45"/>
      <c r="BR697" s="47"/>
      <c r="BS697" s="47"/>
      <c r="BT697" s="47"/>
      <c r="BU697" s="47"/>
      <c r="BV697" s="47"/>
      <c r="BW697" s="47"/>
      <c r="BX697" s="47"/>
      <c r="BY697" s="47"/>
      <c r="BZ697" s="47"/>
      <c r="CA697" s="47"/>
      <c r="CB697" s="47"/>
      <c r="CC697" s="47"/>
      <c r="CD697" s="47"/>
      <c r="CE697" s="47"/>
      <c r="CF697" s="47"/>
      <c r="CG697" s="47"/>
      <c r="CH697" s="47"/>
      <c r="CI697" s="47"/>
      <c r="CJ697" s="47"/>
      <c r="CK697" s="47"/>
      <c r="CL697" s="47"/>
      <c r="CM697" s="47"/>
      <c r="CN697" s="47"/>
      <c r="CO697" s="47"/>
      <c r="CP697" s="47"/>
      <c r="CQ697" s="47"/>
      <c r="CR697" s="47"/>
      <c r="CS697" s="47"/>
      <c r="CT697" s="47"/>
      <c r="CU697" s="47"/>
      <c r="CV697" s="47"/>
      <c r="CW697" s="47"/>
      <c r="CX697" s="47"/>
      <c r="CY697" s="47"/>
      <c r="CZ697" s="47"/>
      <c r="DA697" s="47"/>
      <c r="DB697" s="47"/>
      <c r="DC697" s="47"/>
      <c r="DD697" s="47"/>
      <c r="DE697" s="47"/>
      <c r="DF697" s="47"/>
      <c r="DG697" s="47"/>
      <c r="DH697" s="47"/>
      <c r="DI697" s="47"/>
      <c r="DJ697" s="47"/>
      <c r="DK697" s="47"/>
      <c r="DL697" s="47"/>
      <c r="DM697" s="47"/>
      <c r="DN697" s="47"/>
      <c r="DO697" s="47"/>
      <c r="DP697" s="47"/>
      <c r="DQ697" s="47"/>
      <c r="DR697" s="47"/>
      <c r="DS697" s="47"/>
      <c r="DT697" s="47"/>
      <c r="DU697" s="47"/>
      <c r="DV697" s="47"/>
      <c r="DW697" s="47"/>
      <c r="DX697" s="47"/>
      <c r="DY697" s="47"/>
      <c r="DZ697" s="47"/>
      <c r="EA697" s="47"/>
      <c r="EB697" s="47"/>
      <c r="EC697" s="47"/>
      <c r="ED697" s="47"/>
      <c r="EE697" s="47"/>
      <c r="EF697" s="47"/>
      <c r="EG697" s="47"/>
      <c r="EH697" s="47"/>
      <c r="EI697" s="47"/>
      <c r="EJ697" s="47"/>
      <c r="EK697" s="47"/>
      <c r="EL697" s="47"/>
      <c r="EM697" s="47"/>
      <c r="EN697" s="47"/>
      <c r="EO697" s="47"/>
      <c r="EP697" s="47"/>
      <c r="EQ697" s="47"/>
      <c r="ER697" s="47"/>
      <c r="ES697" s="47"/>
      <c r="EX697" s="48"/>
      <c r="EY697" s="48"/>
      <c r="EZ697" s="48"/>
      <c r="FA697" s="48"/>
      <c r="FB697" s="48"/>
      <c r="FC697" s="48"/>
      <c r="FD697" s="48"/>
    </row>
    <row r="698" spans="1:160" s="19" customFormat="1" ht="15" customHeight="1" x14ac:dyDescent="0.25">
      <c r="A698" s="82"/>
      <c r="B698" s="82"/>
      <c r="C698" s="82"/>
      <c r="AF698" s="82"/>
      <c r="AG698" s="82"/>
      <c r="AH698" s="81"/>
      <c r="AI698" s="45"/>
      <c r="AJ698" s="46"/>
      <c r="AK698" s="46"/>
      <c r="AL698" s="46"/>
      <c r="AM698" s="46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5"/>
      <c r="BK698" s="45"/>
      <c r="BL698" s="45"/>
      <c r="BM698" s="45"/>
      <c r="BN698" s="45"/>
      <c r="BO698" s="45"/>
      <c r="BP698" s="45"/>
      <c r="BQ698" s="45"/>
      <c r="BR698" s="47"/>
      <c r="BS698" s="47"/>
      <c r="BT698" s="47"/>
      <c r="BU698" s="47"/>
      <c r="BV698" s="47"/>
      <c r="BW698" s="47"/>
      <c r="BX698" s="47"/>
      <c r="BY698" s="47"/>
      <c r="BZ698" s="47"/>
      <c r="CA698" s="47"/>
      <c r="CB698" s="47"/>
      <c r="CC698" s="47"/>
      <c r="CD698" s="47"/>
      <c r="CE698" s="47"/>
      <c r="CF698" s="47"/>
      <c r="CG698" s="47"/>
      <c r="CH698" s="47"/>
      <c r="CI698" s="47"/>
      <c r="CJ698" s="47"/>
      <c r="CK698" s="47"/>
      <c r="CL698" s="47"/>
      <c r="CM698" s="47"/>
      <c r="CN698" s="47"/>
      <c r="CO698" s="47"/>
      <c r="CP698" s="47"/>
      <c r="CQ698" s="47"/>
      <c r="CR698" s="47"/>
      <c r="CS698" s="47"/>
      <c r="CT698" s="47"/>
      <c r="CU698" s="47"/>
      <c r="CV698" s="47"/>
      <c r="CW698" s="47"/>
      <c r="CX698" s="47"/>
      <c r="CY698" s="47"/>
      <c r="CZ698" s="47"/>
      <c r="DA698" s="47"/>
      <c r="DB698" s="47"/>
      <c r="DC698" s="47"/>
      <c r="DD698" s="47"/>
      <c r="DE698" s="47"/>
      <c r="DF698" s="47"/>
      <c r="DG698" s="47"/>
      <c r="DH698" s="47"/>
      <c r="DI698" s="47"/>
      <c r="DJ698" s="47"/>
      <c r="DK698" s="47"/>
      <c r="DL698" s="47"/>
      <c r="DM698" s="47"/>
      <c r="DN698" s="47"/>
      <c r="DO698" s="47"/>
      <c r="DP698" s="47"/>
      <c r="DQ698" s="47"/>
      <c r="DR698" s="47"/>
      <c r="DS698" s="47"/>
      <c r="DT698" s="47"/>
      <c r="DU698" s="47"/>
      <c r="DV698" s="47"/>
      <c r="DW698" s="47"/>
      <c r="DX698" s="47"/>
      <c r="DY698" s="47"/>
      <c r="DZ698" s="47"/>
      <c r="EA698" s="47"/>
      <c r="EB698" s="47"/>
      <c r="EC698" s="47"/>
      <c r="ED698" s="47"/>
      <c r="EE698" s="47"/>
      <c r="EF698" s="47"/>
      <c r="EG698" s="47"/>
      <c r="EH698" s="47"/>
      <c r="EI698" s="47"/>
      <c r="EJ698" s="47"/>
      <c r="EK698" s="47"/>
      <c r="EL698" s="47"/>
      <c r="EM698" s="47"/>
      <c r="EN698" s="47"/>
      <c r="EO698" s="47"/>
      <c r="EP698" s="47"/>
      <c r="EQ698" s="47"/>
      <c r="ER698" s="47"/>
      <c r="ES698" s="47"/>
      <c r="EX698" s="48"/>
      <c r="EY698" s="48"/>
      <c r="EZ698" s="48"/>
      <c r="FA698" s="48"/>
      <c r="FB698" s="48"/>
      <c r="FC698" s="48"/>
      <c r="FD698" s="48"/>
    </row>
    <row r="699" spans="1:160" s="19" customFormat="1" ht="15" customHeight="1" x14ac:dyDescent="0.25">
      <c r="A699" s="82"/>
      <c r="B699" s="82"/>
      <c r="C699" s="82"/>
      <c r="AF699" s="82"/>
      <c r="AG699" s="82"/>
      <c r="AH699" s="81"/>
      <c r="AI699" s="45"/>
      <c r="AJ699" s="46"/>
      <c r="AK699" s="46"/>
      <c r="AL699" s="46"/>
      <c r="AM699" s="46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5"/>
      <c r="BN699" s="45"/>
      <c r="BO699" s="45"/>
      <c r="BP699" s="45"/>
      <c r="BQ699" s="45"/>
      <c r="BR699" s="47"/>
      <c r="BS699" s="47"/>
      <c r="BT699" s="47"/>
      <c r="BU699" s="47"/>
      <c r="BV699" s="47"/>
      <c r="BW699" s="47"/>
      <c r="BX699" s="47"/>
      <c r="BY699" s="47"/>
      <c r="BZ699" s="47"/>
      <c r="CA699" s="47"/>
      <c r="CB699" s="47"/>
      <c r="CC699" s="47"/>
      <c r="CD699" s="47"/>
      <c r="CE699" s="47"/>
      <c r="CF699" s="47"/>
      <c r="CG699" s="47"/>
      <c r="CH699" s="47"/>
      <c r="CI699" s="47"/>
      <c r="CJ699" s="47"/>
      <c r="CK699" s="47"/>
      <c r="CL699" s="47"/>
      <c r="CM699" s="47"/>
      <c r="CN699" s="47"/>
      <c r="CO699" s="47"/>
      <c r="CP699" s="47"/>
      <c r="CQ699" s="47"/>
      <c r="CR699" s="47"/>
      <c r="CS699" s="47"/>
      <c r="CT699" s="47"/>
      <c r="CU699" s="47"/>
      <c r="CV699" s="47"/>
      <c r="CW699" s="47"/>
      <c r="CX699" s="47"/>
      <c r="CY699" s="47"/>
      <c r="CZ699" s="47"/>
      <c r="DA699" s="47"/>
      <c r="DB699" s="47"/>
      <c r="DC699" s="47"/>
      <c r="DD699" s="47"/>
      <c r="DE699" s="47"/>
      <c r="DF699" s="47"/>
      <c r="DG699" s="47"/>
      <c r="DH699" s="47"/>
      <c r="DI699" s="47"/>
      <c r="DJ699" s="47"/>
      <c r="DK699" s="47"/>
      <c r="DL699" s="47"/>
      <c r="DM699" s="47"/>
      <c r="DN699" s="47"/>
      <c r="DO699" s="47"/>
      <c r="DP699" s="47"/>
      <c r="DQ699" s="47"/>
      <c r="DR699" s="47"/>
      <c r="DS699" s="47"/>
      <c r="DT699" s="47"/>
      <c r="DU699" s="47"/>
      <c r="DV699" s="47"/>
      <c r="DW699" s="47"/>
      <c r="DX699" s="47"/>
      <c r="DY699" s="47"/>
      <c r="DZ699" s="47"/>
      <c r="EA699" s="47"/>
      <c r="EB699" s="47"/>
      <c r="EC699" s="47"/>
      <c r="ED699" s="47"/>
      <c r="EE699" s="47"/>
      <c r="EF699" s="47"/>
      <c r="EG699" s="47"/>
      <c r="EH699" s="47"/>
      <c r="EI699" s="47"/>
      <c r="EJ699" s="47"/>
      <c r="EK699" s="47"/>
      <c r="EL699" s="47"/>
      <c r="EM699" s="47"/>
      <c r="EN699" s="47"/>
      <c r="EO699" s="47"/>
      <c r="EP699" s="47"/>
      <c r="EQ699" s="47"/>
      <c r="ER699" s="47"/>
      <c r="ES699" s="47"/>
      <c r="EX699" s="48"/>
      <c r="EY699" s="48"/>
      <c r="EZ699" s="48"/>
      <c r="FA699" s="48"/>
      <c r="FB699" s="48"/>
      <c r="FC699" s="48"/>
      <c r="FD699" s="48"/>
    </row>
    <row r="700" spans="1:160" s="19" customFormat="1" ht="15" customHeight="1" x14ac:dyDescent="0.25">
      <c r="A700" s="82"/>
      <c r="B700" s="82"/>
      <c r="C700" s="82"/>
      <c r="AF700" s="82"/>
      <c r="AG700" s="82"/>
      <c r="AH700" s="81"/>
      <c r="AI700" s="45"/>
      <c r="AJ700" s="46"/>
      <c r="AK700" s="46"/>
      <c r="AL700" s="46"/>
      <c r="AM700" s="46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5"/>
      <c r="BN700" s="45"/>
      <c r="BO700" s="45"/>
      <c r="BP700" s="45"/>
      <c r="BQ700" s="45"/>
      <c r="BR700" s="47"/>
      <c r="BS700" s="47"/>
      <c r="BT700" s="47"/>
      <c r="BU700" s="47"/>
      <c r="BV700" s="47"/>
      <c r="BW700" s="47"/>
      <c r="BX700" s="47"/>
      <c r="BY700" s="47"/>
      <c r="BZ700" s="47"/>
      <c r="CA700" s="47"/>
      <c r="CB700" s="47"/>
      <c r="CC700" s="47"/>
      <c r="CD700" s="47"/>
      <c r="CE700" s="47"/>
      <c r="CF700" s="47"/>
      <c r="CG700" s="47"/>
      <c r="CH700" s="47"/>
      <c r="CI700" s="47"/>
      <c r="CJ700" s="47"/>
      <c r="CK700" s="47"/>
      <c r="CL700" s="47"/>
      <c r="CM700" s="47"/>
      <c r="CN700" s="47"/>
      <c r="CO700" s="47"/>
      <c r="CP700" s="47"/>
      <c r="CQ700" s="47"/>
      <c r="CR700" s="47"/>
      <c r="CS700" s="47"/>
      <c r="CT700" s="47"/>
      <c r="CU700" s="47"/>
      <c r="CV700" s="47"/>
      <c r="CW700" s="47"/>
      <c r="CX700" s="47"/>
      <c r="CY700" s="47"/>
      <c r="CZ700" s="47"/>
      <c r="DA700" s="47"/>
      <c r="DB700" s="47"/>
      <c r="DC700" s="47"/>
      <c r="DD700" s="47"/>
      <c r="DE700" s="47"/>
      <c r="DF700" s="47"/>
      <c r="DG700" s="47"/>
      <c r="DH700" s="47"/>
      <c r="DI700" s="47"/>
      <c r="DJ700" s="47"/>
      <c r="DK700" s="47"/>
      <c r="DL700" s="47"/>
      <c r="DM700" s="47"/>
      <c r="DN700" s="47"/>
      <c r="DO700" s="47"/>
      <c r="DP700" s="47"/>
      <c r="DQ700" s="47"/>
      <c r="DR700" s="47"/>
      <c r="DS700" s="47"/>
      <c r="DT700" s="47"/>
      <c r="DU700" s="47"/>
      <c r="DV700" s="47"/>
      <c r="DW700" s="47"/>
      <c r="DX700" s="47"/>
      <c r="DY700" s="47"/>
      <c r="DZ700" s="47"/>
      <c r="EA700" s="47"/>
      <c r="EB700" s="47"/>
      <c r="EC700" s="47"/>
      <c r="ED700" s="47"/>
      <c r="EE700" s="47"/>
      <c r="EF700" s="47"/>
      <c r="EG700" s="47"/>
      <c r="EH700" s="47"/>
      <c r="EI700" s="47"/>
      <c r="EJ700" s="47"/>
      <c r="EK700" s="47"/>
      <c r="EL700" s="47"/>
      <c r="EM700" s="47"/>
      <c r="EN700" s="47"/>
      <c r="EO700" s="47"/>
      <c r="EP700" s="47"/>
      <c r="EQ700" s="47"/>
      <c r="ER700" s="47"/>
      <c r="ES700" s="47"/>
      <c r="EX700" s="48"/>
      <c r="EY700" s="48"/>
      <c r="EZ700" s="48"/>
      <c r="FA700" s="48"/>
      <c r="FB700" s="48"/>
      <c r="FC700" s="48"/>
      <c r="FD700" s="48"/>
    </row>
    <row r="701" spans="1:160" s="19" customFormat="1" ht="15" customHeight="1" x14ac:dyDescent="0.25">
      <c r="A701" s="82"/>
      <c r="B701" s="82"/>
      <c r="C701" s="82"/>
      <c r="AF701" s="82"/>
      <c r="AG701" s="82"/>
      <c r="AH701" s="81"/>
      <c r="AI701" s="45"/>
      <c r="AJ701" s="46"/>
      <c r="AK701" s="46"/>
      <c r="AL701" s="46"/>
      <c r="AM701" s="46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5"/>
      <c r="BN701" s="45"/>
      <c r="BO701" s="45"/>
      <c r="BP701" s="45"/>
      <c r="BQ701" s="45"/>
      <c r="BR701" s="47"/>
      <c r="BS701" s="47"/>
      <c r="BT701" s="47"/>
      <c r="BU701" s="47"/>
      <c r="BV701" s="47"/>
      <c r="BW701" s="47"/>
      <c r="BX701" s="47"/>
      <c r="BY701" s="47"/>
      <c r="BZ701" s="47"/>
      <c r="CA701" s="47"/>
      <c r="CB701" s="47"/>
      <c r="CC701" s="47"/>
      <c r="CD701" s="47"/>
      <c r="CE701" s="47"/>
      <c r="CF701" s="47"/>
      <c r="CG701" s="47"/>
      <c r="CH701" s="47"/>
      <c r="CI701" s="47"/>
      <c r="CJ701" s="47"/>
      <c r="CK701" s="47"/>
      <c r="CL701" s="47"/>
      <c r="CM701" s="47"/>
      <c r="CN701" s="47"/>
      <c r="CO701" s="47"/>
      <c r="CP701" s="47"/>
      <c r="CQ701" s="47"/>
      <c r="CR701" s="47"/>
      <c r="CS701" s="47"/>
      <c r="CT701" s="47"/>
      <c r="CU701" s="47"/>
      <c r="CV701" s="47"/>
      <c r="CW701" s="47"/>
      <c r="CX701" s="47"/>
      <c r="CY701" s="47"/>
      <c r="CZ701" s="47"/>
      <c r="DA701" s="47"/>
      <c r="DB701" s="47"/>
      <c r="DC701" s="47"/>
      <c r="DD701" s="47"/>
      <c r="DE701" s="47"/>
      <c r="DF701" s="47"/>
      <c r="DG701" s="47"/>
      <c r="DH701" s="47"/>
      <c r="DI701" s="47"/>
      <c r="DJ701" s="47"/>
      <c r="DK701" s="47"/>
      <c r="DL701" s="47"/>
      <c r="DM701" s="47"/>
      <c r="DN701" s="47"/>
      <c r="DO701" s="47"/>
      <c r="DP701" s="47"/>
      <c r="DQ701" s="47"/>
      <c r="DR701" s="47"/>
      <c r="DS701" s="47"/>
      <c r="DT701" s="47"/>
      <c r="DU701" s="47"/>
      <c r="DV701" s="47"/>
      <c r="DW701" s="47"/>
      <c r="DX701" s="47"/>
      <c r="DY701" s="47"/>
      <c r="DZ701" s="47"/>
      <c r="EA701" s="47"/>
      <c r="EB701" s="47"/>
      <c r="EC701" s="47"/>
      <c r="ED701" s="47"/>
      <c r="EE701" s="47"/>
      <c r="EF701" s="47"/>
      <c r="EG701" s="47"/>
      <c r="EH701" s="47"/>
      <c r="EI701" s="47"/>
      <c r="EJ701" s="47"/>
      <c r="EK701" s="47"/>
      <c r="EL701" s="47"/>
      <c r="EM701" s="47"/>
      <c r="EN701" s="47"/>
      <c r="EO701" s="47"/>
      <c r="EP701" s="47"/>
      <c r="EQ701" s="47"/>
      <c r="ER701" s="47"/>
      <c r="ES701" s="47"/>
      <c r="EX701" s="48"/>
      <c r="EY701" s="48"/>
      <c r="EZ701" s="48"/>
      <c r="FA701" s="48"/>
      <c r="FB701" s="48"/>
      <c r="FC701" s="48"/>
      <c r="FD701" s="48"/>
    </row>
    <row r="702" spans="1:160" s="19" customFormat="1" ht="15" customHeight="1" x14ac:dyDescent="0.25">
      <c r="A702" s="82"/>
      <c r="B702" s="82"/>
      <c r="C702" s="82"/>
      <c r="AF702" s="82"/>
      <c r="AG702" s="82"/>
      <c r="AH702" s="81"/>
      <c r="AI702" s="45"/>
      <c r="AJ702" s="46"/>
      <c r="AK702" s="46"/>
      <c r="AL702" s="46"/>
      <c r="AM702" s="46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5"/>
      <c r="BN702" s="45"/>
      <c r="BO702" s="45"/>
      <c r="BP702" s="45"/>
      <c r="BQ702" s="45"/>
      <c r="BR702" s="47"/>
      <c r="BS702" s="47"/>
      <c r="BT702" s="47"/>
      <c r="BU702" s="47"/>
      <c r="BV702" s="47"/>
      <c r="BW702" s="47"/>
      <c r="BX702" s="47"/>
      <c r="BY702" s="47"/>
      <c r="BZ702" s="47"/>
      <c r="CA702" s="47"/>
      <c r="CB702" s="47"/>
      <c r="CC702" s="47"/>
      <c r="CD702" s="47"/>
      <c r="CE702" s="47"/>
      <c r="CF702" s="47"/>
      <c r="CG702" s="47"/>
      <c r="CH702" s="47"/>
      <c r="CI702" s="47"/>
      <c r="CJ702" s="47"/>
      <c r="CK702" s="47"/>
      <c r="CL702" s="47"/>
      <c r="CM702" s="47"/>
      <c r="CN702" s="47"/>
      <c r="CO702" s="47"/>
      <c r="CP702" s="47"/>
      <c r="CQ702" s="47"/>
      <c r="CR702" s="47"/>
      <c r="CS702" s="47"/>
      <c r="CT702" s="47"/>
      <c r="CU702" s="47"/>
      <c r="CV702" s="47"/>
      <c r="CW702" s="47"/>
      <c r="CX702" s="47"/>
      <c r="CY702" s="47"/>
      <c r="CZ702" s="47"/>
      <c r="DA702" s="47"/>
      <c r="DB702" s="47"/>
      <c r="DC702" s="47"/>
      <c r="DD702" s="47"/>
      <c r="DE702" s="47"/>
      <c r="DF702" s="47"/>
      <c r="DG702" s="47"/>
      <c r="DH702" s="47"/>
      <c r="DI702" s="47"/>
      <c r="DJ702" s="47"/>
      <c r="DK702" s="47"/>
      <c r="DL702" s="47"/>
      <c r="DM702" s="47"/>
      <c r="DN702" s="47"/>
      <c r="DO702" s="47"/>
      <c r="DP702" s="47"/>
      <c r="DQ702" s="47"/>
      <c r="DR702" s="47"/>
      <c r="DS702" s="47"/>
      <c r="DT702" s="47"/>
      <c r="DU702" s="47"/>
      <c r="DV702" s="47"/>
      <c r="DW702" s="47"/>
      <c r="DX702" s="47"/>
      <c r="DY702" s="47"/>
      <c r="DZ702" s="47"/>
      <c r="EA702" s="47"/>
      <c r="EB702" s="47"/>
      <c r="EC702" s="47"/>
      <c r="ED702" s="47"/>
      <c r="EE702" s="47"/>
      <c r="EF702" s="47"/>
      <c r="EG702" s="47"/>
      <c r="EH702" s="47"/>
      <c r="EI702" s="47"/>
      <c r="EJ702" s="47"/>
      <c r="EK702" s="47"/>
      <c r="EL702" s="47"/>
      <c r="EM702" s="47"/>
      <c r="EN702" s="47"/>
      <c r="EO702" s="47"/>
      <c r="EP702" s="47"/>
      <c r="EQ702" s="47"/>
      <c r="ER702" s="47"/>
      <c r="ES702" s="47"/>
      <c r="EX702" s="48"/>
      <c r="EY702" s="48"/>
      <c r="EZ702" s="48"/>
      <c r="FA702" s="48"/>
      <c r="FB702" s="48"/>
      <c r="FC702" s="48"/>
      <c r="FD702" s="48"/>
    </row>
    <row r="703" spans="1:160" s="19" customFormat="1" ht="15" customHeight="1" x14ac:dyDescent="0.25">
      <c r="A703" s="82"/>
      <c r="B703" s="82"/>
      <c r="C703" s="82"/>
      <c r="AF703" s="82"/>
      <c r="AG703" s="82"/>
      <c r="AH703" s="81"/>
      <c r="AI703" s="45"/>
      <c r="AJ703" s="46"/>
      <c r="AK703" s="46"/>
      <c r="AL703" s="46"/>
      <c r="AM703" s="46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5"/>
      <c r="BN703" s="45"/>
      <c r="BO703" s="45"/>
      <c r="BP703" s="45"/>
      <c r="BQ703" s="45"/>
      <c r="BR703" s="47"/>
      <c r="BS703" s="47"/>
      <c r="BT703" s="47"/>
      <c r="BU703" s="47"/>
      <c r="BV703" s="47"/>
      <c r="BW703" s="47"/>
      <c r="BX703" s="47"/>
      <c r="BY703" s="47"/>
      <c r="BZ703" s="47"/>
      <c r="CA703" s="47"/>
      <c r="CB703" s="47"/>
      <c r="CC703" s="47"/>
      <c r="CD703" s="47"/>
      <c r="CE703" s="47"/>
      <c r="CF703" s="47"/>
      <c r="CG703" s="47"/>
      <c r="CH703" s="47"/>
      <c r="CI703" s="47"/>
      <c r="CJ703" s="47"/>
      <c r="CK703" s="47"/>
      <c r="CL703" s="47"/>
      <c r="CM703" s="47"/>
      <c r="CN703" s="47"/>
      <c r="CO703" s="47"/>
      <c r="CP703" s="47"/>
      <c r="CQ703" s="47"/>
      <c r="CR703" s="47"/>
      <c r="CS703" s="47"/>
      <c r="CT703" s="47"/>
      <c r="CU703" s="47"/>
      <c r="CV703" s="47"/>
      <c r="CW703" s="47"/>
      <c r="CX703" s="47"/>
      <c r="CY703" s="47"/>
      <c r="CZ703" s="47"/>
      <c r="DA703" s="47"/>
      <c r="DB703" s="47"/>
      <c r="DC703" s="47"/>
      <c r="DD703" s="47"/>
      <c r="DE703" s="47"/>
      <c r="DF703" s="47"/>
      <c r="DG703" s="47"/>
      <c r="DH703" s="47"/>
      <c r="DI703" s="47"/>
      <c r="DJ703" s="47"/>
      <c r="DK703" s="47"/>
      <c r="DL703" s="47"/>
      <c r="DM703" s="47"/>
      <c r="DN703" s="47"/>
      <c r="DO703" s="47"/>
      <c r="DP703" s="47"/>
      <c r="DQ703" s="47"/>
      <c r="DR703" s="47"/>
      <c r="DS703" s="47"/>
      <c r="DT703" s="47"/>
      <c r="DU703" s="47"/>
      <c r="DV703" s="47"/>
      <c r="DW703" s="47"/>
      <c r="DX703" s="47"/>
      <c r="DY703" s="47"/>
      <c r="DZ703" s="47"/>
      <c r="EA703" s="47"/>
      <c r="EB703" s="47"/>
      <c r="EC703" s="47"/>
      <c r="ED703" s="47"/>
      <c r="EE703" s="47"/>
      <c r="EF703" s="47"/>
      <c r="EG703" s="47"/>
      <c r="EH703" s="47"/>
      <c r="EI703" s="47"/>
      <c r="EJ703" s="47"/>
      <c r="EK703" s="47"/>
      <c r="EL703" s="47"/>
      <c r="EM703" s="47"/>
      <c r="EN703" s="47"/>
      <c r="EO703" s="47"/>
      <c r="EP703" s="47"/>
      <c r="EQ703" s="47"/>
      <c r="ER703" s="47"/>
      <c r="ES703" s="47"/>
      <c r="EX703" s="48"/>
      <c r="EY703" s="48"/>
      <c r="EZ703" s="48"/>
      <c r="FA703" s="48"/>
      <c r="FB703" s="48"/>
      <c r="FC703" s="48"/>
      <c r="FD703" s="48"/>
    </row>
    <row r="704" spans="1:160" s="19" customFormat="1" ht="15" customHeight="1" x14ac:dyDescent="0.25">
      <c r="A704" s="82"/>
      <c r="B704" s="82"/>
      <c r="C704" s="82"/>
      <c r="AF704" s="82"/>
      <c r="AG704" s="82"/>
      <c r="AH704" s="81"/>
      <c r="AI704" s="45"/>
      <c r="AJ704" s="46"/>
      <c r="AK704" s="46"/>
      <c r="AL704" s="46"/>
      <c r="AM704" s="46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  <c r="BG704" s="45"/>
      <c r="BH704" s="45"/>
      <c r="BI704" s="45"/>
      <c r="BJ704" s="45"/>
      <c r="BK704" s="45"/>
      <c r="BL704" s="45"/>
      <c r="BM704" s="45"/>
      <c r="BN704" s="45"/>
      <c r="BO704" s="45"/>
      <c r="BP704" s="45"/>
      <c r="BQ704" s="45"/>
      <c r="BR704" s="47"/>
      <c r="BS704" s="47"/>
      <c r="BT704" s="47"/>
      <c r="BU704" s="47"/>
      <c r="BV704" s="47"/>
      <c r="BW704" s="47"/>
      <c r="BX704" s="47"/>
      <c r="BY704" s="47"/>
      <c r="BZ704" s="47"/>
      <c r="CA704" s="47"/>
      <c r="CB704" s="47"/>
      <c r="CC704" s="47"/>
      <c r="CD704" s="47"/>
      <c r="CE704" s="47"/>
      <c r="CF704" s="47"/>
      <c r="CG704" s="47"/>
      <c r="CH704" s="47"/>
      <c r="CI704" s="47"/>
      <c r="CJ704" s="47"/>
      <c r="CK704" s="47"/>
      <c r="CL704" s="47"/>
      <c r="CM704" s="47"/>
      <c r="CN704" s="47"/>
      <c r="CO704" s="47"/>
      <c r="CP704" s="47"/>
      <c r="CQ704" s="47"/>
      <c r="CR704" s="47"/>
      <c r="CS704" s="47"/>
      <c r="CT704" s="47"/>
      <c r="CU704" s="47"/>
      <c r="CV704" s="47"/>
      <c r="CW704" s="47"/>
      <c r="CX704" s="47"/>
      <c r="CY704" s="47"/>
      <c r="CZ704" s="47"/>
      <c r="DA704" s="47"/>
      <c r="DB704" s="47"/>
      <c r="DC704" s="47"/>
      <c r="DD704" s="47"/>
      <c r="DE704" s="47"/>
      <c r="DF704" s="47"/>
      <c r="DG704" s="47"/>
      <c r="DH704" s="47"/>
      <c r="DI704" s="47"/>
      <c r="DJ704" s="47"/>
      <c r="DK704" s="47"/>
      <c r="DL704" s="47"/>
      <c r="DM704" s="47"/>
      <c r="DN704" s="47"/>
      <c r="DO704" s="47"/>
      <c r="DP704" s="47"/>
      <c r="DQ704" s="47"/>
      <c r="DR704" s="47"/>
      <c r="DS704" s="47"/>
      <c r="DT704" s="47"/>
      <c r="DU704" s="47"/>
      <c r="DV704" s="47"/>
      <c r="DW704" s="47"/>
      <c r="DX704" s="47"/>
      <c r="DY704" s="47"/>
      <c r="DZ704" s="47"/>
      <c r="EA704" s="47"/>
      <c r="EB704" s="47"/>
      <c r="EC704" s="47"/>
      <c r="ED704" s="47"/>
      <c r="EE704" s="47"/>
      <c r="EF704" s="47"/>
      <c r="EG704" s="47"/>
      <c r="EH704" s="47"/>
      <c r="EI704" s="47"/>
      <c r="EJ704" s="47"/>
      <c r="EK704" s="47"/>
      <c r="EL704" s="47"/>
      <c r="EM704" s="47"/>
      <c r="EN704" s="47"/>
      <c r="EO704" s="47"/>
      <c r="EP704" s="47"/>
      <c r="EQ704" s="47"/>
      <c r="ER704" s="47"/>
      <c r="ES704" s="47"/>
      <c r="EX704" s="48"/>
      <c r="EY704" s="48"/>
      <c r="EZ704" s="48"/>
      <c r="FA704" s="48"/>
      <c r="FB704" s="48"/>
      <c r="FC704" s="48"/>
      <c r="FD704" s="48"/>
    </row>
    <row r="705" spans="1:160" s="19" customFormat="1" ht="15" customHeight="1" x14ac:dyDescent="0.25">
      <c r="A705" s="82"/>
      <c r="B705" s="82"/>
      <c r="C705" s="82"/>
      <c r="AF705" s="82"/>
      <c r="AG705" s="82"/>
      <c r="AH705" s="81"/>
      <c r="AI705" s="45"/>
      <c r="AJ705" s="46"/>
      <c r="AK705" s="46"/>
      <c r="AL705" s="46"/>
      <c r="AM705" s="46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  <c r="BJ705" s="45"/>
      <c r="BK705" s="45"/>
      <c r="BL705" s="45"/>
      <c r="BM705" s="45"/>
      <c r="BN705" s="45"/>
      <c r="BO705" s="45"/>
      <c r="BP705" s="45"/>
      <c r="BQ705" s="45"/>
      <c r="BR705" s="47"/>
      <c r="BS705" s="47"/>
      <c r="BT705" s="47"/>
      <c r="BU705" s="47"/>
      <c r="BV705" s="47"/>
      <c r="BW705" s="47"/>
      <c r="BX705" s="47"/>
      <c r="BY705" s="47"/>
      <c r="BZ705" s="47"/>
      <c r="CA705" s="47"/>
      <c r="CB705" s="47"/>
      <c r="CC705" s="47"/>
      <c r="CD705" s="47"/>
      <c r="CE705" s="47"/>
      <c r="CF705" s="47"/>
      <c r="CG705" s="47"/>
      <c r="CH705" s="47"/>
      <c r="CI705" s="47"/>
      <c r="CJ705" s="47"/>
      <c r="CK705" s="47"/>
      <c r="CL705" s="47"/>
      <c r="CM705" s="47"/>
      <c r="CN705" s="47"/>
      <c r="CO705" s="47"/>
      <c r="CP705" s="47"/>
      <c r="CQ705" s="47"/>
      <c r="CR705" s="47"/>
      <c r="CS705" s="47"/>
      <c r="CT705" s="47"/>
      <c r="CU705" s="47"/>
      <c r="CV705" s="47"/>
      <c r="CW705" s="47"/>
      <c r="CX705" s="47"/>
      <c r="CY705" s="47"/>
      <c r="CZ705" s="47"/>
      <c r="DA705" s="47"/>
      <c r="DB705" s="47"/>
      <c r="DC705" s="47"/>
      <c r="DD705" s="47"/>
      <c r="DE705" s="47"/>
      <c r="DF705" s="47"/>
      <c r="DG705" s="47"/>
      <c r="DH705" s="47"/>
      <c r="DI705" s="47"/>
      <c r="DJ705" s="47"/>
      <c r="DK705" s="47"/>
      <c r="DL705" s="47"/>
      <c r="DM705" s="47"/>
      <c r="DN705" s="47"/>
      <c r="DO705" s="47"/>
      <c r="DP705" s="47"/>
      <c r="DQ705" s="47"/>
      <c r="DR705" s="47"/>
      <c r="DS705" s="47"/>
      <c r="DT705" s="47"/>
      <c r="DU705" s="47"/>
      <c r="DV705" s="47"/>
      <c r="DW705" s="47"/>
      <c r="DX705" s="47"/>
      <c r="DY705" s="47"/>
      <c r="DZ705" s="47"/>
      <c r="EA705" s="47"/>
      <c r="EB705" s="47"/>
      <c r="EC705" s="47"/>
      <c r="ED705" s="47"/>
      <c r="EE705" s="47"/>
      <c r="EF705" s="47"/>
      <c r="EG705" s="47"/>
      <c r="EH705" s="47"/>
      <c r="EI705" s="47"/>
      <c r="EJ705" s="47"/>
      <c r="EK705" s="47"/>
      <c r="EL705" s="47"/>
      <c r="EM705" s="47"/>
      <c r="EN705" s="47"/>
      <c r="EO705" s="47"/>
      <c r="EP705" s="47"/>
      <c r="EQ705" s="47"/>
      <c r="ER705" s="47"/>
      <c r="ES705" s="47"/>
      <c r="EX705" s="48"/>
      <c r="EY705" s="48"/>
      <c r="EZ705" s="48"/>
      <c r="FA705" s="48"/>
      <c r="FB705" s="48"/>
      <c r="FC705" s="48"/>
      <c r="FD705" s="48"/>
    </row>
    <row r="706" spans="1:160" s="19" customFormat="1" ht="15" customHeight="1" x14ac:dyDescent="0.25">
      <c r="A706" s="82"/>
      <c r="B706" s="82"/>
      <c r="C706" s="82"/>
      <c r="AF706" s="82"/>
      <c r="AG706" s="82"/>
      <c r="AH706" s="81"/>
      <c r="AI706" s="45"/>
      <c r="AJ706" s="46"/>
      <c r="AK706" s="46"/>
      <c r="AL706" s="46"/>
      <c r="AM706" s="46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  <c r="BJ706" s="45"/>
      <c r="BK706" s="45"/>
      <c r="BL706" s="45"/>
      <c r="BM706" s="45"/>
      <c r="BN706" s="45"/>
      <c r="BO706" s="45"/>
      <c r="BP706" s="45"/>
      <c r="BQ706" s="45"/>
      <c r="BR706" s="47"/>
      <c r="BS706" s="47"/>
      <c r="BT706" s="47"/>
      <c r="BU706" s="47"/>
      <c r="BV706" s="47"/>
      <c r="BW706" s="47"/>
      <c r="BX706" s="47"/>
      <c r="BY706" s="47"/>
      <c r="BZ706" s="47"/>
      <c r="CA706" s="47"/>
      <c r="CB706" s="47"/>
      <c r="CC706" s="47"/>
      <c r="CD706" s="47"/>
      <c r="CE706" s="47"/>
      <c r="CF706" s="47"/>
      <c r="CG706" s="47"/>
      <c r="CH706" s="47"/>
      <c r="CI706" s="47"/>
      <c r="CJ706" s="47"/>
      <c r="CK706" s="47"/>
      <c r="CL706" s="47"/>
      <c r="CM706" s="47"/>
      <c r="CN706" s="47"/>
      <c r="CO706" s="47"/>
      <c r="CP706" s="47"/>
      <c r="CQ706" s="47"/>
      <c r="CR706" s="47"/>
      <c r="CS706" s="47"/>
      <c r="CT706" s="47"/>
      <c r="CU706" s="47"/>
      <c r="CV706" s="47"/>
      <c r="CW706" s="47"/>
      <c r="CX706" s="47"/>
      <c r="CY706" s="47"/>
      <c r="CZ706" s="47"/>
      <c r="DA706" s="47"/>
      <c r="DB706" s="47"/>
      <c r="DC706" s="47"/>
      <c r="DD706" s="47"/>
      <c r="DE706" s="47"/>
      <c r="DF706" s="47"/>
      <c r="DG706" s="47"/>
      <c r="DH706" s="47"/>
      <c r="DI706" s="47"/>
      <c r="DJ706" s="47"/>
      <c r="DK706" s="47"/>
      <c r="DL706" s="47"/>
      <c r="DM706" s="47"/>
      <c r="DN706" s="47"/>
      <c r="DO706" s="47"/>
      <c r="DP706" s="47"/>
      <c r="DQ706" s="47"/>
      <c r="DR706" s="47"/>
      <c r="DS706" s="47"/>
      <c r="DT706" s="47"/>
      <c r="DU706" s="47"/>
      <c r="DV706" s="47"/>
      <c r="DW706" s="47"/>
      <c r="DX706" s="47"/>
      <c r="DY706" s="47"/>
      <c r="DZ706" s="47"/>
      <c r="EA706" s="47"/>
      <c r="EB706" s="47"/>
      <c r="EC706" s="47"/>
      <c r="ED706" s="47"/>
      <c r="EE706" s="47"/>
      <c r="EF706" s="47"/>
      <c r="EG706" s="47"/>
      <c r="EH706" s="47"/>
      <c r="EI706" s="47"/>
      <c r="EJ706" s="47"/>
      <c r="EK706" s="47"/>
      <c r="EL706" s="47"/>
      <c r="EM706" s="47"/>
      <c r="EN706" s="47"/>
      <c r="EO706" s="47"/>
      <c r="EP706" s="47"/>
      <c r="EQ706" s="47"/>
      <c r="ER706" s="47"/>
      <c r="ES706" s="47"/>
      <c r="EX706" s="48"/>
      <c r="EY706" s="48"/>
      <c r="EZ706" s="48"/>
      <c r="FA706" s="48"/>
      <c r="FB706" s="48"/>
      <c r="FC706" s="48"/>
      <c r="FD706" s="48"/>
    </row>
    <row r="707" spans="1:160" s="19" customFormat="1" ht="15" customHeight="1" x14ac:dyDescent="0.25">
      <c r="A707" s="82"/>
      <c r="B707" s="82"/>
      <c r="C707" s="82"/>
      <c r="AF707" s="82"/>
      <c r="AG707" s="82"/>
      <c r="AH707" s="81"/>
      <c r="AI707" s="45"/>
      <c r="AJ707" s="46"/>
      <c r="AK707" s="46"/>
      <c r="AL707" s="46"/>
      <c r="AM707" s="46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  <c r="BJ707" s="45"/>
      <c r="BK707" s="45"/>
      <c r="BL707" s="45"/>
      <c r="BM707" s="45"/>
      <c r="BN707" s="45"/>
      <c r="BO707" s="45"/>
      <c r="BP707" s="45"/>
      <c r="BQ707" s="45"/>
      <c r="BR707" s="47"/>
      <c r="BS707" s="47"/>
      <c r="BT707" s="47"/>
      <c r="BU707" s="47"/>
      <c r="BV707" s="47"/>
      <c r="BW707" s="47"/>
      <c r="BX707" s="47"/>
      <c r="BY707" s="47"/>
      <c r="BZ707" s="47"/>
      <c r="CA707" s="47"/>
      <c r="CB707" s="47"/>
      <c r="CC707" s="47"/>
      <c r="CD707" s="47"/>
      <c r="CE707" s="47"/>
      <c r="CF707" s="47"/>
      <c r="CG707" s="47"/>
      <c r="CH707" s="47"/>
      <c r="CI707" s="47"/>
      <c r="CJ707" s="47"/>
      <c r="CK707" s="47"/>
      <c r="CL707" s="47"/>
      <c r="CM707" s="47"/>
      <c r="CN707" s="47"/>
      <c r="CO707" s="47"/>
      <c r="CP707" s="47"/>
      <c r="CQ707" s="47"/>
      <c r="CR707" s="47"/>
      <c r="CS707" s="47"/>
      <c r="CT707" s="47"/>
      <c r="CU707" s="47"/>
      <c r="CV707" s="47"/>
      <c r="CW707" s="47"/>
      <c r="CX707" s="47"/>
      <c r="CY707" s="47"/>
      <c r="CZ707" s="47"/>
      <c r="DA707" s="47"/>
      <c r="DB707" s="47"/>
      <c r="DC707" s="47"/>
      <c r="DD707" s="47"/>
      <c r="DE707" s="47"/>
      <c r="DF707" s="47"/>
      <c r="DG707" s="47"/>
      <c r="DH707" s="47"/>
      <c r="DI707" s="47"/>
      <c r="DJ707" s="47"/>
      <c r="DK707" s="47"/>
      <c r="DL707" s="47"/>
      <c r="DM707" s="47"/>
      <c r="DN707" s="47"/>
      <c r="DO707" s="47"/>
      <c r="DP707" s="47"/>
      <c r="DQ707" s="47"/>
      <c r="DR707" s="47"/>
      <c r="DS707" s="47"/>
      <c r="DT707" s="47"/>
      <c r="DU707" s="47"/>
      <c r="DV707" s="47"/>
      <c r="DW707" s="47"/>
      <c r="DX707" s="47"/>
      <c r="DY707" s="47"/>
      <c r="DZ707" s="47"/>
      <c r="EA707" s="47"/>
      <c r="EB707" s="47"/>
      <c r="EC707" s="47"/>
      <c r="ED707" s="47"/>
      <c r="EE707" s="47"/>
      <c r="EF707" s="47"/>
      <c r="EG707" s="47"/>
      <c r="EH707" s="47"/>
      <c r="EI707" s="47"/>
      <c r="EJ707" s="47"/>
      <c r="EK707" s="47"/>
      <c r="EL707" s="47"/>
      <c r="EM707" s="47"/>
      <c r="EN707" s="47"/>
      <c r="EO707" s="47"/>
      <c r="EP707" s="47"/>
      <c r="EQ707" s="47"/>
      <c r="ER707" s="47"/>
      <c r="ES707" s="47"/>
      <c r="EX707" s="48"/>
      <c r="EY707" s="48"/>
      <c r="EZ707" s="48"/>
      <c r="FA707" s="48"/>
      <c r="FB707" s="48"/>
      <c r="FC707" s="48"/>
      <c r="FD707" s="48"/>
    </row>
    <row r="708" spans="1:160" s="19" customFormat="1" ht="15" customHeight="1" x14ac:dyDescent="0.25">
      <c r="A708" s="82"/>
      <c r="B708" s="82"/>
      <c r="C708" s="82"/>
      <c r="AF708" s="82"/>
      <c r="AG708" s="82"/>
      <c r="AH708" s="81"/>
      <c r="AI708" s="45"/>
      <c r="AJ708" s="46"/>
      <c r="AK708" s="46"/>
      <c r="AL708" s="46"/>
      <c r="AM708" s="46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5"/>
      <c r="BN708" s="45"/>
      <c r="BO708" s="45"/>
      <c r="BP708" s="45"/>
      <c r="BQ708" s="45"/>
      <c r="BR708" s="47"/>
      <c r="BS708" s="47"/>
      <c r="BT708" s="47"/>
      <c r="BU708" s="47"/>
      <c r="BV708" s="47"/>
      <c r="BW708" s="47"/>
      <c r="BX708" s="47"/>
      <c r="BY708" s="47"/>
      <c r="BZ708" s="47"/>
      <c r="CA708" s="47"/>
      <c r="CB708" s="47"/>
      <c r="CC708" s="47"/>
      <c r="CD708" s="47"/>
      <c r="CE708" s="47"/>
      <c r="CF708" s="47"/>
      <c r="CG708" s="47"/>
      <c r="CH708" s="47"/>
      <c r="CI708" s="47"/>
      <c r="CJ708" s="47"/>
      <c r="CK708" s="47"/>
      <c r="CL708" s="47"/>
      <c r="CM708" s="47"/>
      <c r="CN708" s="47"/>
      <c r="CO708" s="47"/>
      <c r="CP708" s="47"/>
      <c r="CQ708" s="47"/>
      <c r="CR708" s="47"/>
      <c r="CS708" s="47"/>
      <c r="CT708" s="47"/>
      <c r="CU708" s="47"/>
      <c r="CV708" s="47"/>
      <c r="CW708" s="47"/>
      <c r="CX708" s="47"/>
      <c r="CY708" s="47"/>
      <c r="CZ708" s="47"/>
      <c r="DA708" s="47"/>
      <c r="DB708" s="47"/>
      <c r="DC708" s="47"/>
      <c r="DD708" s="47"/>
      <c r="DE708" s="47"/>
      <c r="DF708" s="47"/>
      <c r="DG708" s="47"/>
      <c r="DH708" s="47"/>
      <c r="DI708" s="47"/>
      <c r="DJ708" s="47"/>
      <c r="DK708" s="47"/>
      <c r="DL708" s="47"/>
      <c r="DM708" s="47"/>
      <c r="DN708" s="47"/>
      <c r="DO708" s="47"/>
      <c r="DP708" s="47"/>
      <c r="DQ708" s="47"/>
      <c r="DR708" s="47"/>
      <c r="DS708" s="47"/>
      <c r="DT708" s="47"/>
      <c r="DU708" s="47"/>
      <c r="DV708" s="47"/>
      <c r="DW708" s="47"/>
      <c r="DX708" s="47"/>
      <c r="DY708" s="47"/>
      <c r="DZ708" s="47"/>
      <c r="EA708" s="47"/>
      <c r="EB708" s="47"/>
      <c r="EC708" s="47"/>
      <c r="ED708" s="47"/>
      <c r="EE708" s="47"/>
      <c r="EF708" s="47"/>
      <c r="EG708" s="47"/>
      <c r="EH708" s="47"/>
      <c r="EI708" s="47"/>
      <c r="EJ708" s="47"/>
      <c r="EK708" s="47"/>
      <c r="EL708" s="47"/>
      <c r="EM708" s="47"/>
      <c r="EN708" s="47"/>
      <c r="EO708" s="47"/>
      <c r="EP708" s="47"/>
      <c r="EQ708" s="47"/>
      <c r="ER708" s="47"/>
      <c r="ES708" s="47"/>
      <c r="EX708" s="48"/>
      <c r="EY708" s="48"/>
      <c r="EZ708" s="48"/>
      <c r="FA708" s="48"/>
      <c r="FB708" s="48"/>
      <c r="FC708" s="48"/>
      <c r="FD708" s="48"/>
    </row>
    <row r="709" spans="1:160" s="19" customFormat="1" ht="15" customHeight="1" x14ac:dyDescent="0.25">
      <c r="A709" s="82"/>
      <c r="B709" s="82"/>
      <c r="C709" s="82"/>
      <c r="AF709" s="82"/>
      <c r="AG709" s="82"/>
      <c r="AH709" s="81"/>
      <c r="AI709" s="45"/>
      <c r="AJ709" s="46"/>
      <c r="AK709" s="46"/>
      <c r="AL709" s="46"/>
      <c r="AM709" s="46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  <c r="BJ709" s="45"/>
      <c r="BK709" s="45"/>
      <c r="BL709" s="45"/>
      <c r="BM709" s="45"/>
      <c r="BN709" s="45"/>
      <c r="BO709" s="45"/>
      <c r="BP709" s="45"/>
      <c r="BQ709" s="45"/>
      <c r="BR709" s="47"/>
      <c r="BS709" s="47"/>
      <c r="BT709" s="47"/>
      <c r="BU709" s="47"/>
      <c r="BV709" s="47"/>
      <c r="BW709" s="47"/>
      <c r="BX709" s="47"/>
      <c r="BY709" s="47"/>
      <c r="BZ709" s="47"/>
      <c r="CA709" s="47"/>
      <c r="CB709" s="47"/>
      <c r="CC709" s="47"/>
      <c r="CD709" s="47"/>
      <c r="CE709" s="47"/>
      <c r="CF709" s="47"/>
      <c r="CG709" s="47"/>
      <c r="CH709" s="47"/>
      <c r="CI709" s="47"/>
      <c r="CJ709" s="47"/>
      <c r="CK709" s="47"/>
      <c r="CL709" s="47"/>
      <c r="CM709" s="47"/>
      <c r="CN709" s="47"/>
      <c r="CO709" s="47"/>
      <c r="CP709" s="47"/>
      <c r="CQ709" s="47"/>
      <c r="CR709" s="47"/>
      <c r="CS709" s="47"/>
      <c r="CT709" s="47"/>
      <c r="CU709" s="47"/>
      <c r="CV709" s="47"/>
      <c r="CW709" s="47"/>
      <c r="CX709" s="47"/>
      <c r="CY709" s="47"/>
      <c r="CZ709" s="47"/>
      <c r="DA709" s="47"/>
      <c r="DB709" s="47"/>
      <c r="DC709" s="47"/>
      <c r="DD709" s="47"/>
      <c r="DE709" s="47"/>
      <c r="DF709" s="47"/>
      <c r="DG709" s="47"/>
      <c r="DH709" s="47"/>
      <c r="DI709" s="47"/>
      <c r="DJ709" s="47"/>
      <c r="DK709" s="47"/>
      <c r="DL709" s="47"/>
      <c r="DM709" s="47"/>
      <c r="DN709" s="47"/>
      <c r="DO709" s="47"/>
      <c r="DP709" s="47"/>
      <c r="DQ709" s="47"/>
      <c r="DR709" s="47"/>
      <c r="DS709" s="47"/>
      <c r="DT709" s="47"/>
      <c r="DU709" s="47"/>
      <c r="DV709" s="47"/>
      <c r="DW709" s="47"/>
      <c r="DX709" s="47"/>
      <c r="DY709" s="47"/>
      <c r="DZ709" s="47"/>
      <c r="EA709" s="47"/>
      <c r="EB709" s="47"/>
      <c r="EC709" s="47"/>
      <c r="ED709" s="47"/>
      <c r="EE709" s="47"/>
      <c r="EF709" s="47"/>
      <c r="EG709" s="47"/>
      <c r="EH709" s="47"/>
      <c r="EI709" s="47"/>
      <c r="EJ709" s="47"/>
      <c r="EK709" s="47"/>
      <c r="EL709" s="47"/>
      <c r="EM709" s="47"/>
      <c r="EN709" s="47"/>
      <c r="EO709" s="47"/>
      <c r="EP709" s="47"/>
      <c r="EQ709" s="47"/>
      <c r="ER709" s="47"/>
      <c r="ES709" s="47"/>
      <c r="EX709" s="48"/>
      <c r="EY709" s="48"/>
      <c r="EZ709" s="48"/>
      <c r="FA709" s="48"/>
      <c r="FB709" s="48"/>
      <c r="FC709" s="48"/>
      <c r="FD709" s="48"/>
    </row>
    <row r="710" spans="1:160" s="19" customFormat="1" ht="15" customHeight="1" x14ac:dyDescent="0.25">
      <c r="A710" s="82"/>
      <c r="B710" s="82"/>
      <c r="C710" s="82"/>
      <c r="AF710" s="82"/>
      <c r="AG710" s="82"/>
      <c r="AH710" s="81"/>
      <c r="AI710" s="45"/>
      <c r="AJ710" s="46"/>
      <c r="AK710" s="46"/>
      <c r="AL710" s="46"/>
      <c r="AM710" s="46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  <c r="BK710" s="45"/>
      <c r="BL710" s="45"/>
      <c r="BM710" s="45"/>
      <c r="BN710" s="45"/>
      <c r="BO710" s="45"/>
      <c r="BP710" s="45"/>
      <c r="BQ710" s="45"/>
      <c r="BR710" s="47"/>
      <c r="BS710" s="47"/>
      <c r="BT710" s="47"/>
      <c r="BU710" s="47"/>
      <c r="BV710" s="47"/>
      <c r="BW710" s="47"/>
      <c r="BX710" s="47"/>
      <c r="BY710" s="47"/>
      <c r="BZ710" s="47"/>
      <c r="CA710" s="47"/>
      <c r="CB710" s="47"/>
      <c r="CC710" s="47"/>
      <c r="CD710" s="47"/>
      <c r="CE710" s="47"/>
      <c r="CF710" s="47"/>
      <c r="CG710" s="47"/>
      <c r="CH710" s="47"/>
      <c r="CI710" s="47"/>
      <c r="CJ710" s="47"/>
      <c r="CK710" s="47"/>
      <c r="CL710" s="47"/>
      <c r="CM710" s="47"/>
      <c r="CN710" s="47"/>
      <c r="CO710" s="47"/>
      <c r="CP710" s="47"/>
      <c r="CQ710" s="47"/>
      <c r="CR710" s="47"/>
      <c r="CS710" s="47"/>
      <c r="CT710" s="47"/>
      <c r="CU710" s="47"/>
      <c r="CV710" s="47"/>
      <c r="CW710" s="47"/>
      <c r="CX710" s="47"/>
      <c r="CY710" s="47"/>
      <c r="CZ710" s="47"/>
      <c r="DA710" s="47"/>
      <c r="DB710" s="47"/>
      <c r="DC710" s="47"/>
      <c r="DD710" s="47"/>
      <c r="DE710" s="47"/>
      <c r="DF710" s="47"/>
      <c r="DG710" s="47"/>
      <c r="DH710" s="47"/>
      <c r="DI710" s="47"/>
      <c r="DJ710" s="47"/>
      <c r="DK710" s="47"/>
      <c r="DL710" s="47"/>
      <c r="DM710" s="47"/>
      <c r="DN710" s="47"/>
      <c r="DO710" s="47"/>
      <c r="DP710" s="47"/>
      <c r="DQ710" s="47"/>
      <c r="DR710" s="47"/>
      <c r="DS710" s="47"/>
      <c r="DT710" s="47"/>
      <c r="DU710" s="47"/>
      <c r="DV710" s="47"/>
      <c r="DW710" s="47"/>
      <c r="DX710" s="47"/>
      <c r="DY710" s="47"/>
      <c r="DZ710" s="47"/>
      <c r="EA710" s="47"/>
      <c r="EB710" s="47"/>
      <c r="EC710" s="47"/>
      <c r="ED710" s="47"/>
      <c r="EE710" s="47"/>
      <c r="EF710" s="47"/>
      <c r="EG710" s="47"/>
      <c r="EH710" s="47"/>
      <c r="EI710" s="47"/>
      <c r="EJ710" s="47"/>
      <c r="EK710" s="47"/>
      <c r="EL710" s="47"/>
      <c r="EM710" s="47"/>
      <c r="EN710" s="47"/>
      <c r="EO710" s="47"/>
      <c r="EP710" s="47"/>
      <c r="EQ710" s="47"/>
      <c r="ER710" s="47"/>
      <c r="ES710" s="47"/>
      <c r="EX710" s="48"/>
      <c r="EY710" s="48"/>
      <c r="EZ710" s="48"/>
      <c r="FA710" s="48"/>
      <c r="FB710" s="48"/>
      <c r="FC710" s="48"/>
      <c r="FD710" s="48"/>
    </row>
    <row r="711" spans="1:160" s="19" customFormat="1" ht="15" customHeight="1" x14ac:dyDescent="0.25">
      <c r="A711" s="82"/>
      <c r="B711" s="82"/>
      <c r="C711" s="82"/>
      <c r="AF711" s="82"/>
      <c r="AG711" s="82"/>
      <c r="AH711" s="81"/>
      <c r="AI711" s="45"/>
      <c r="AJ711" s="46"/>
      <c r="AK711" s="46"/>
      <c r="AL711" s="46"/>
      <c r="AM711" s="46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5"/>
      <c r="BN711" s="45"/>
      <c r="BO711" s="45"/>
      <c r="BP711" s="45"/>
      <c r="BQ711" s="45"/>
      <c r="BR711" s="47"/>
      <c r="BS711" s="47"/>
      <c r="BT711" s="47"/>
      <c r="BU711" s="47"/>
      <c r="BV711" s="47"/>
      <c r="BW711" s="47"/>
      <c r="BX711" s="47"/>
      <c r="BY711" s="47"/>
      <c r="BZ711" s="47"/>
      <c r="CA711" s="47"/>
      <c r="CB711" s="47"/>
      <c r="CC711" s="47"/>
      <c r="CD711" s="47"/>
      <c r="CE711" s="47"/>
      <c r="CF711" s="47"/>
      <c r="CG711" s="47"/>
      <c r="CH711" s="47"/>
      <c r="CI711" s="47"/>
      <c r="CJ711" s="47"/>
      <c r="CK711" s="47"/>
      <c r="CL711" s="47"/>
      <c r="CM711" s="47"/>
      <c r="CN711" s="47"/>
      <c r="CO711" s="47"/>
      <c r="CP711" s="47"/>
      <c r="CQ711" s="47"/>
      <c r="CR711" s="47"/>
      <c r="CS711" s="47"/>
      <c r="CT711" s="47"/>
      <c r="CU711" s="47"/>
      <c r="CV711" s="47"/>
      <c r="CW711" s="47"/>
      <c r="CX711" s="47"/>
      <c r="CY711" s="47"/>
      <c r="CZ711" s="47"/>
      <c r="DA711" s="47"/>
      <c r="DB711" s="47"/>
      <c r="DC711" s="47"/>
      <c r="DD711" s="47"/>
      <c r="DE711" s="47"/>
      <c r="DF711" s="47"/>
      <c r="DG711" s="47"/>
      <c r="DH711" s="47"/>
      <c r="DI711" s="47"/>
      <c r="DJ711" s="47"/>
      <c r="DK711" s="47"/>
      <c r="DL711" s="47"/>
      <c r="DM711" s="47"/>
      <c r="DN711" s="47"/>
      <c r="DO711" s="47"/>
      <c r="DP711" s="47"/>
      <c r="DQ711" s="47"/>
      <c r="DR711" s="47"/>
      <c r="DS711" s="47"/>
      <c r="DT711" s="47"/>
      <c r="DU711" s="47"/>
      <c r="DV711" s="47"/>
      <c r="DW711" s="47"/>
      <c r="DX711" s="47"/>
      <c r="DY711" s="47"/>
      <c r="DZ711" s="47"/>
      <c r="EA711" s="47"/>
      <c r="EB711" s="47"/>
      <c r="EC711" s="47"/>
      <c r="ED711" s="47"/>
      <c r="EE711" s="47"/>
      <c r="EF711" s="47"/>
      <c r="EG711" s="47"/>
      <c r="EH711" s="47"/>
      <c r="EI711" s="47"/>
      <c r="EJ711" s="47"/>
      <c r="EK711" s="47"/>
      <c r="EL711" s="47"/>
      <c r="EM711" s="47"/>
      <c r="EN711" s="47"/>
      <c r="EO711" s="47"/>
      <c r="EP711" s="47"/>
      <c r="EQ711" s="47"/>
      <c r="ER711" s="47"/>
      <c r="ES711" s="47"/>
      <c r="EX711" s="48"/>
      <c r="EY711" s="48"/>
      <c r="EZ711" s="48"/>
      <c r="FA711" s="48"/>
      <c r="FB711" s="48"/>
      <c r="FC711" s="48"/>
      <c r="FD711" s="48"/>
    </row>
    <row r="712" spans="1:160" s="19" customFormat="1" ht="15" customHeight="1" x14ac:dyDescent="0.25">
      <c r="A712" s="82"/>
      <c r="B712" s="82"/>
      <c r="C712" s="82"/>
      <c r="AF712" s="82"/>
      <c r="AG712" s="82"/>
      <c r="AH712" s="81"/>
      <c r="AI712" s="45"/>
      <c r="AJ712" s="46"/>
      <c r="AK712" s="46"/>
      <c r="AL712" s="46"/>
      <c r="AM712" s="46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5"/>
      <c r="BN712" s="45"/>
      <c r="BO712" s="45"/>
      <c r="BP712" s="45"/>
      <c r="BQ712" s="45"/>
      <c r="BR712" s="47"/>
      <c r="BS712" s="47"/>
      <c r="BT712" s="47"/>
      <c r="BU712" s="47"/>
      <c r="BV712" s="47"/>
      <c r="BW712" s="47"/>
      <c r="BX712" s="47"/>
      <c r="BY712" s="47"/>
      <c r="BZ712" s="47"/>
      <c r="CA712" s="47"/>
      <c r="CB712" s="47"/>
      <c r="CC712" s="47"/>
      <c r="CD712" s="47"/>
      <c r="CE712" s="47"/>
      <c r="CF712" s="47"/>
      <c r="CG712" s="47"/>
      <c r="CH712" s="47"/>
      <c r="CI712" s="47"/>
      <c r="CJ712" s="47"/>
      <c r="CK712" s="47"/>
      <c r="CL712" s="47"/>
      <c r="CM712" s="47"/>
      <c r="CN712" s="47"/>
      <c r="CO712" s="47"/>
      <c r="CP712" s="47"/>
      <c r="CQ712" s="47"/>
      <c r="CR712" s="47"/>
      <c r="CS712" s="47"/>
      <c r="CT712" s="47"/>
      <c r="CU712" s="47"/>
      <c r="CV712" s="47"/>
      <c r="CW712" s="47"/>
      <c r="CX712" s="47"/>
      <c r="CY712" s="47"/>
      <c r="CZ712" s="47"/>
      <c r="DA712" s="47"/>
      <c r="DB712" s="47"/>
      <c r="DC712" s="47"/>
      <c r="DD712" s="47"/>
      <c r="DE712" s="47"/>
      <c r="DF712" s="47"/>
      <c r="DG712" s="47"/>
      <c r="DH712" s="47"/>
      <c r="DI712" s="47"/>
      <c r="DJ712" s="47"/>
      <c r="DK712" s="47"/>
      <c r="DL712" s="47"/>
      <c r="DM712" s="47"/>
      <c r="DN712" s="47"/>
      <c r="DO712" s="47"/>
      <c r="DP712" s="47"/>
      <c r="DQ712" s="47"/>
      <c r="DR712" s="47"/>
      <c r="DS712" s="47"/>
      <c r="DT712" s="47"/>
      <c r="DU712" s="47"/>
      <c r="DV712" s="47"/>
      <c r="DW712" s="47"/>
      <c r="DX712" s="47"/>
      <c r="DY712" s="47"/>
      <c r="DZ712" s="47"/>
      <c r="EA712" s="47"/>
      <c r="EB712" s="47"/>
      <c r="EC712" s="47"/>
      <c r="ED712" s="47"/>
      <c r="EE712" s="47"/>
      <c r="EF712" s="47"/>
      <c r="EG712" s="47"/>
      <c r="EH712" s="47"/>
      <c r="EI712" s="47"/>
      <c r="EJ712" s="47"/>
      <c r="EK712" s="47"/>
      <c r="EL712" s="47"/>
      <c r="EM712" s="47"/>
      <c r="EN712" s="47"/>
      <c r="EO712" s="47"/>
      <c r="EP712" s="47"/>
      <c r="EQ712" s="47"/>
      <c r="ER712" s="47"/>
      <c r="ES712" s="47"/>
      <c r="EX712" s="48"/>
      <c r="EY712" s="48"/>
      <c r="EZ712" s="48"/>
      <c r="FA712" s="48"/>
      <c r="FB712" s="48"/>
      <c r="FC712" s="48"/>
      <c r="FD712" s="48"/>
    </row>
    <row r="713" spans="1:160" s="19" customFormat="1" ht="15" customHeight="1" x14ac:dyDescent="0.25">
      <c r="A713" s="82"/>
      <c r="B713" s="82"/>
      <c r="C713" s="82"/>
      <c r="AF713" s="82"/>
      <c r="AG713" s="82"/>
      <c r="AH713" s="81"/>
      <c r="AI713" s="45"/>
      <c r="AJ713" s="46"/>
      <c r="AK713" s="46"/>
      <c r="AL713" s="46"/>
      <c r="AM713" s="46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  <c r="BJ713" s="45"/>
      <c r="BK713" s="45"/>
      <c r="BL713" s="45"/>
      <c r="BM713" s="45"/>
      <c r="BN713" s="45"/>
      <c r="BO713" s="45"/>
      <c r="BP713" s="45"/>
      <c r="BQ713" s="45"/>
      <c r="BR713" s="47"/>
      <c r="BS713" s="47"/>
      <c r="BT713" s="47"/>
      <c r="BU713" s="47"/>
      <c r="BV713" s="47"/>
      <c r="BW713" s="47"/>
      <c r="BX713" s="47"/>
      <c r="BY713" s="47"/>
      <c r="BZ713" s="47"/>
      <c r="CA713" s="47"/>
      <c r="CB713" s="47"/>
      <c r="CC713" s="47"/>
      <c r="CD713" s="47"/>
      <c r="CE713" s="47"/>
      <c r="CF713" s="47"/>
      <c r="CG713" s="47"/>
      <c r="CH713" s="47"/>
      <c r="CI713" s="47"/>
      <c r="CJ713" s="47"/>
      <c r="CK713" s="47"/>
      <c r="CL713" s="47"/>
      <c r="CM713" s="47"/>
      <c r="CN713" s="47"/>
      <c r="CO713" s="47"/>
      <c r="CP713" s="47"/>
      <c r="CQ713" s="47"/>
      <c r="CR713" s="47"/>
      <c r="CS713" s="47"/>
      <c r="CT713" s="47"/>
      <c r="CU713" s="47"/>
      <c r="CV713" s="47"/>
      <c r="CW713" s="47"/>
      <c r="CX713" s="47"/>
      <c r="CY713" s="47"/>
      <c r="CZ713" s="47"/>
      <c r="DA713" s="47"/>
      <c r="DB713" s="47"/>
      <c r="DC713" s="47"/>
      <c r="DD713" s="47"/>
      <c r="DE713" s="47"/>
      <c r="DF713" s="47"/>
      <c r="DG713" s="47"/>
      <c r="DH713" s="47"/>
      <c r="DI713" s="47"/>
      <c r="DJ713" s="47"/>
      <c r="DK713" s="47"/>
      <c r="DL713" s="47"/>
      <c r="DM713" s="47"/>
      <c r="DN713" s="47"/>
      <c r="DO713" s="47"/>
      <c r="DP713" s="47"/>
      <c r="DQ713" s="47"/>
      <c r="DR713" s="47"/>
      <c r="DS713" s="47"/>
      <c r="DT713" s="47"/>
      <c r="DU713" s="47"/>
      <c r="DV713" s="47"/>
      <c r="DW713" s="47"/>
      <c r="DX713" s="47"/>
      <c r="DY713" s="47"/>
      <c r="DZ713" s="47"/>
      <c r="EA713" s="47"/>
      <c r="EB713" s="47"/>
      <c r="EC713" s="47"/>
      <c r="ED713" s="47"/>
      <c r="EE713" s="47"/>
      <c r="EF713" s="47"/>
      <c r="EG713" s="47"/>
      <c r="EH713" s="47"/>
      <c r="EI713" s="47"/>
      <c r="EJ713" s="47"/>
      <c r="EK713" s="47"/>
      <c r="EL713" s="47"/>
      <c r="EM713" s="47"/>
      <c r="EN713" s="47"/>
      <c r="EO713" s="47"/>
      <c r="EP713" s="47"/>
      <c r="EQ713" s="47"/>
      <c r="ER713" s="47"/>
      <c r="ES713" s="47"/>
      <c r="EX713" s="48"/>
      <c r="EY713" s="48"/>
      <c r="EZ713" s="48"/>
      <c r="FA713" s="48"/>
      <c r="FB713" s="48"/>
      <c r="FC713" s="48"/>
      <c r="FD713" s="48"/>
    </row>
    <row r="714" spans="1:160" s="19" customFormat="1" ht="15" customHeight="1" x14ac:dyDescent="0.25">
      <c r="A714" s="82"/>
      <c r="B714" s="82"/>
      <c r="C714" s="82"/>
      <c r="AF714" s="82"/>
      <c r="AG714" s="82"/>
      <c r="AH714" s="81"/>
      <c r="AI714" s="45"/>
      <c r="AJ714" s="46"/>
      <c r="AK714" s="46"/>
      <c r="AL714" s="46"/>
      <c r="AM714" s="46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  <c r="BJ714" s="45"/>
      <c r="BK714" s="45"/>
      <c r="BL714" s="45"/>
      <c r="BM714" s="45"/>
      <c r="BN714" s="45"/>
      <c r="BO714" s="45"/>
      <c r="BP714" s="45"/>
      <c r="BQ714" s="45"/>
      <c r="BR714" s="47"/>
      <c r="BS714" s="47"/>
      <c r="BT714" s="47"/>
      <c r="BU714" s="47"/>
      <c r="BV714" s="47"/>
      <c r="BW714" s="47"/>
      <c r="BX714" s="47"/>
      <c r="BY714" s="47"/>
      <c r="BZ714" s="47"/>
      <c r="CA714" s="47"/>
      <c r="CB714" s="47"/>
      <c r="CC714" s="47"/>
      <c r="CD714" s="47"/>
      <c r="CE714" s="47"/>
      <c r="CF714" s="47"/>
      <c r="CG714" s="47"/>
      <c r="CH714" s="47"/>
      <c r="CI714" s="47"/>
      <c r="CJ714" s="47"/>
      <c r="CK714" s="47"/>
      <c r="CL714" s="47"/>
      <c r="CM714" s="47"/>
      <c r="CN714" s="47"/>
      <c r="CO714" s="47"/>
      <c r="CP714" s="47"/>
      <c r="CQ714" s="47"/>
      <c r="CR714" s="47"/>
      <c r="CS714" s="47"/>
      <c r="CT714" s="47"/>
      <c r="CU714" s="47"/>
      <c r="CV714" s="47"/>
      <c r="CW714" s="47"/>
      <c r="CX714" s="47"/>
      <c r="CY714" s="47"/>
      <c r="CZ714" s="47"/>
      <c r="DA714" s="47"/>
      <c r="DB714" s="47"/>
      <c r="DC714" s="47"/>
      <c r="DD714" s="47"/>
      <c r="DE714" s="47"/>
      <c r="DF714" s="47"/>
      <c r="DG714" s="47"/>
      <c r="DH714" s="47"/>
      <c r="DI714" s="47"/>
      <c r="DJ714" s="47"/>
      <c r="DK714" s="47"/>
      <c r="DL714" s="47"/>
      <c r="DM714" s="47"/>
      <c r="DN714" s="47"/>
      <c r="DO714" s="47"/>
      <c r="DP714" s="47"/>
      <c r="DQ714" s="47"/>
      <c r="DR714" s="47"/>
      <c r="DS714" s="47"/>
      <c r="DT714" s="47"/>
      <c r="DU714" s="47"/>
      <c r="DV714" s="47"/>
      <c r="DW714" s="47"/>
      <c r="DX714" s="47"/>
      <c r="DY714" s="47"/>
      <c r="DZ714" s="47"/>
      <c r="EA714" s="47"/>
      <c r="EB714" s="47"/>
      <c r="EC714" s="47"/>
      <c r="ED714" s="47"/>
      <c r="EE714" s="47"/>
      <c r="EF714" s="47"/>
      <c r="EG714" s="47"/>
      <c r="EH714" s="47"/>
      <c r="EI714" s="47"/>
      <c r="EJ714" s="47"/>
      <c r="EK714" s="47"/>
      <c r="EL714" s="47"/>
      <c r="EM714" s="47"/>
      <c r="EN714" s="47"/>
      <c r="EO714" s="47"/>
      <c r="EP714" s="47"/>
      <c r="EQ714" s="47"/>
      <c r="ER714" s="47"/>
      <c r="ES714" s="47"/>
      <c r="EX714" s="48"/>
      <c r="EY714" s="48"/>
      <c r="EZ714" s="48"/>
      <c r="FA714" s="48"/>
      <c r="FB714" s="48"/>
      <c r="FC714" s="48"/>
      <c r="FD714" s="48"/>
    </row>
    <row r="715" spans="1:160" s="19" customFormat="1" ht="15" customHeight="1" x14ac:dyDescent="0.25">
      <c r="A715" s="82"/>
      <c r="B715" s="82"/>
      <c r="C715" s="82"/>
      <c r="AF715" s="82"/>
      <c r="AG715" s="82"/>
      <c r="AH715" s="81"/>
      <c r="AI715" s="45"/>
      <c r="AJ715" s="46"/>
      <c r="AK715" s="46"/>
      <c r="AL715" s="46"/>
      <c r="AM715" s="46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5"/>
      <c r="BN715" s="45"/>
      <c r="BO715" s="45"/>
      <c r="BP715" s="45"/>
      <c r="BQ715" s="45"/>
      <c r="BR715" s="47"/>
      <c r="BS715" s="47"/>
      <c r="BT715" s="47"/>
      <c r="BU715" s="47"/>
      <c r="BV715" s="47"/>
      <c r="BW715" s="47"/>
      <c r="BX715" s="47"/>
      <c r="BY715" s="47"/>
      <c r="BZ715" s="47"/>
      <c r="CA715" s="47"/>
      <c r="CB715" s="47"/>
      <c r="CC715" s="47"/>
      <c r="CD715" s="47"/>
      <c r="CE715" s="47"/>
      <c r="CF715" s="47"/>
      <c r="CG715" s="47"/>
      <c r="CH715" s="47"/>
      <c r="CI715" s="47"/>
      <c r="CJ715" s="47"/>
      <c r="CK715" s="47"/>
      <c r="CL715" s="47"/>
      <c r="CM715" s="47"/>
      <c r="CN715" s="47"/>
      <c r="CO715" s="47"/>
      <c r="CP715" s="47"/>
      <c r="CQ715" s="47"/>
      <c r="CR715" s="47"/>
      <c r="CS715" s="47"/>
      <c r="CT715" s="47"/>
      <c r="CU715" s="47"/>
      <c r="CV715" s="47"/>
      <c r="CW715" s="47"/>
      <c r="CX715" s="47"/>
      <c r="CY715" s="47"/>
      <c r="CZ715" s="47"/>
      <c r="DA715" s="47"/>
      <c r="DB715" s="47"/>
      <c r="DC715" s="47"/>
      <c r="DD715" s="47"/>
      <c r="DE715" s="47"/>
      <c r="DF715" s="47"/>
      <c r="DG715" s="47"/>
      <c r="DH715" s="47"/>
      <c r="DI715" s="47"/>
      <c r="DJ715" s="47"/>
      <c r="DK715" s="47"/>
      <c r="DL715" s="47"/>
      <c r="DM715" s="47"/>
      <c r="DN715" s="47"/>
      <c r="DO715" s="47"/>
      <c r="DP715" s="47"/>
      <c r="DQ715" s="47"/>
      <c r="DR715" s="47"/>
      <c r="DS715" s="47"/>
      <c r="DT715" s="47"/>
      <c r="DU715" s="47"/>
      <c r="DV715" s="47"/>
      <c r="DW715" s="47"/>
      <c r="DX715" s="47"/>
      <c r="DY715" s="47"/>
      <c r="DZ715" s="47"/>
      <c r="EA715" s="47"/>
      <c r="EB715" s="47"/>
      <c r="EC715" s="47"/>
      <c r="ED715" s="47"/>
      <c r="EE715" s="47"/>
      <c r="EF715" s="47"/>
      <c r="EG715" s="47"/>
      <c r="EH715" s="47"/>
      <c r="EI715" s="47"/>
      <c r="EJ715" s="47"/>
      <c r="EK715" s="47"/>
      <c r="EL715" s="47"/>
      <c r="EM715" s="47"/>
      <c r="EN715" s="47"/>
      <c r="EO715" s="47"/>
      <c r="EP715" s="47"/>
      <c r="EQ715" s="47"/>
      <c r="ER715" s="47"/>
      <c r="ES715" s="47"/>
      <c r="EX715" s="48"/>
      <c r="EY715" s="48"/>
      <c r="EZ715" s="48"/>
      <c r="FA715" s="48"/>
      <c r="FB715" s="48"/>
      <c r="FC715" s="48"/>
      <c r="FD715" s="48"/>
    </row>
    <row r="716" spans="1:160" s="19" customFormat="1" ht="15" customHeight="1" x14ac:dyDescent="0.25">
      <c r="A716" s="82"/>
      <c r="B716" s="82"/>
      <c r="C716" s="82"/>
      <c r="AF716" s="82"/>
      <c r="AG716" s="82"/>
      <c r="AH716" s="81"/>
      <c r="AI716" s="45"/>
      <c r="AJ716" s="46"/>
      <c r="AK716" s="46"/>
      <c r="AL716" s="46"/>
      <c r="AM716" s="46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5"/>
      <c r="BN716" s="45"/>
      <c r="BO716" s="45"/>
      <c r="BP716" s="45"/>
      <c r="BQ716" s="45"/>
      <c r="BR716" s="47"/>
      <c r="BS716" s="47"/>
      <c r="BT716" s="47"/>
      <c r="BU716" s="47"/>
      <c r="BV716" s="47"/>
      <c r="BW716" s="47"/>
      <c r="BX716" s="47"/>
      <c r="BY716" s="47"/>
      <c r="BZ716" s="47"/>
      <c r="CA716" s="47"/>
      <c r="CB716" s="47"/>
      <c r="CC716" s="47"/>
      <c r="CD716" s="47"/>
      <c r="CE716" s="47"/>
      <c r="CF716" s="47"/>
      <c r="CG716" s="47"/>
      <c r="CH716" s="47"/>
      <c r="CI716" s="47"/>
      <c r="CJ716" s="47"/>
      <c r="CK716" s="47"/>
      <c r="CL716" s="47"/>
      <c r="CM716" s="47"/>
      <c r="CN716" s="47"/>
      <c r="CO716" s="47"/>
      <c r="CP716" s="47"/>
      <c r="CQ716" s="47"/>
      <c r="CR716" s="47"/>
      <c r="CS716" s="47"/>
      <c r="CT716" s="47"/>
      <c r="CU716" s="47"/>
      <c r="CV716" s="47"/>
      <c r="CW716" s="47"/>
      <c r="CX716" s="47"/>
      <c r="CY716" s="47"/>
      <c r="CZ716" s="47"/>
      <c r="DA716" s="47"/>
      <c r="DB716" s="47"/>
      <c r="DC716" s="47"/>
      <c r="DD716" s="47"/>
      <c r="DE716" s="47"/>
      <c r="DF716" s="47"/>
      <c r="DG716" s="47"/>
      <c r="DH716" s="47"/>
      <c r="DI716" s="47"/>
      <c r="DJ716" s="47"/>
      <c r="DK716" s="47"/>
      <c r="DL716" s="47"/>
      <c r="DM716" s="47"/>
      <c r="DN716" s="47"/>
      <c r="DO716" s="47"/>
      <c r="DP716" s="47"/>
      <c r="DQ716" s="47"/>
      <c r="DR716" s="47"/>
      <c r="DS716" s="47"/>
      <c r="DT716" s="47"/>
      <c r="DU716" s="47"/>
      <c r="DV716" s="47"/>
      <c r="DW716" s="47"/>
      <c r="DX716" s="47"/>
      <c r="DY716" s="47"/>
      <c r="DZ716" s="47"/>
      <c r="EA716" s="47"/>
      <c r="EB716" s="47"/>
      <c r="EC716" s="47"/>
      <c r="ED716" s="47"/>
      <c r="EE716" s="47"/>
      <c r="EF716" s="47"/>
      <c r="EG716" s="47"/>
      <c r="EH716" s="47"/>
      <c r="EI716" s="47"/>
      <c r="EJ716" s="47"/>
      <c r="EK716" s="47"/>
      <c r="EL716" s="47"/>
      <c r="EM716" s="47"/>
      <c r="EN716" s="47"/>
      <c r="EO716" s="47"/>
      <c r="EP716" s="47"/>
      <c r="EQ716" s="47"/>
      <c r="ER716" s="47"/>
      <c r="ES716" s="47"/>
      <c r="EX716" s="48"/>
      <c r="EY716" s="48"/>
      <c r="EZ716" s="48"/>
      <c r="FA716" s="48"/>
      <c r="FB716" s="48"/>
      <c r="FC716" s="48"/>
      <c r="FD716" s="48"/>
    </row>
    <row r="717" spans="1:160" s="19" customFormat="1" ht="15" customHeight="1" x14ac:dyDescent="0.25">
      <c r="A717" s="82"/>
      <c r="B717" s="82"/>
      <c r="C717" s="82"/>
      <c r="AF717" s="82"/>
      <c r="AG717" s="82"/>
      <c r="AH717" s="81"/>
      <c r="AI717" s="45"/>
      <c r="AJ717" s="46"/>
      <c r="AK717" s="46"/>
      <c r="AL717" s="46"/>
      <c r="AM717" s="46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5"/>
      <c r="BN717" s="45"/>
      <c r="BO717" s="45"/>
      <c r="BP717" s="45"/>
      <c r="BQ717" s="45"/>
      <c r="BR717" s="47"/>
      <c r="BS717" s="47"/>
      <c r="BT717" s="47"/>
      <c r="BU717" s="47"/>
      <c r="BV717" s="47"/>
      <c r="BW717" s="47"/>
      <c r="BX717" s="47"/>
      <c r="BY717" s="47"/>
      <c r="BZ717" s="47"/>
      <c r="CA717" s="47"/>
      <c r="CB717" s="47"/>
      <c r="CC717" s="47"/>
      <c r="CD717" s="47"/>
      <c r="CE717" s="47"/>
      <c r="CF717" s="47"/>
      <c r="CG717" s="47"/>
      <c r="CH717" s="47"/>
      <c r="CI717" s="47"/>
      <c r="CJ717" s="47"/>
      <c r="CK717" s="47"/>
      <c r="CL717" s="47"/>
      <c r="CM717" s="47"/>
      <c r="CN717" s="47"/>
      <c r="CO717" s="47"/>
      <c r="CP717" s="47"/>
      <c r="CQ717" s="47"/>
      <c r="CR717" s="47"/>
      <c r="CS717" s="47"/>
      <c r="CT717" s="47"/>
      <c r="CU717" s="47"/>
      <c r="CV717" s="47"/>
      <c r="CW717" s="47"/>
      <c r="CX717" s="47"/>
      <c r="CY717" s="47"/>
      <c r="CZ717" s="47"/>
      <c r="DA717" s="47"/>
      <c r="DB717" s="47"/>
      <c r="DC717" s="47"/>
      <c r="DD717" s="47"/>
      <c r="DE717" s="47"/>
      <c r="DF717" s="47"/>
      <c r="DG717" s="47"/>
      <c r="DH717" s="47"/>
      <c r="DI717" s="47"/>
      <c r="DJ717" s="47"/>
      <c r="DK717" s="47"/>
      <c r="DL717" s="47"/>
      <c r="DM717" s="47"/>
      <c r="DN717" s="47"/>
      <c r="DO717" s="47"/>
      <c r="DP717" s="47"/>
      <c r="DQ717" s="47"/>
      <c r="DR717" s="47"/>
      <c r="DS717" s="47"/>
      <c r="DT717" s="47"/>
      <c r="DU717" s="47"/>
      <c r="DV717" s="47"/>
      <c r="DW717" s="47"/>
      <c r="DX717" s="47"/>
      <c r="DY717" s="47"/>
      <c r="DZ717" s="47"/>
      <c r="EA717" s="47"/>
      <c r="EB717" s="47"/>
      <c r="EC717" s="47"/>
      <c r="ED717" s="47"/>
      <c r="EE717" s="47"/>
      <c r="EF717" s="47"/>
      <c r="EG717" s="47"/>
      <c r="EH717" s="47"/>
      <c r="EI717" s="47"/>
      <c r="EJ717" s="47"/>
      <c r="EK717" s="47"/>
      <c r="EL717" s="47"/>
      <c r="EM717" s="47"/>
      <c r="EN717" s="47"/>
      <c r="EO717" s="47"/>
      <c r="EP717" s="47"/>
      <c r="EQ717" s="47"/>
      <c r="ER717" s="47"/>
      <c r="ES717" s="47"/>
      <c r="EX717" s="48"/>
      <c r="EY717" s="48"/>
      <c r="EZ717" s="48"/>
      <c r="FA717" s="48"/>
      <c r="FB717" s="48"/>
      <c r="FC717" s="48"/>
      <c r="FD717" s="48"/>
    </row>
    <row r="718" spans="1:160" s="19" customFormat="1" ht="15" customHeight="1" x14ac:dyDescent="0.25">
      <c r="A718" s="82"/>
      <c r="B718" s="82"/>
      <c r="C718" s="82"/>
      <c r="AF718" s="82"/>
      <c r="AG718" s="82"/>
      <c r="AH718" s="81"/>
      <c r="AI718" s="45"/>
      <c r="AJ718" s="46"/>
      <c r="AK718" s="46"/>
      <c r="AL718" s="46"/>
      <c r="AM718" s="46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  <c r="BJ718" s="45"/>
      <c r="BK718" s="45"/>
      <c r="BL718" s="45"/>
      <c r="BM718" s="45"/>
      <c r="BN718" s="45"/>
      <c r="BO718" s="45"/>
      <c r="BP718" s="45"/>
      <c r="BQ718" s="45"/>
      <c r="BR718" s="47"/>
      <c r="BS718" s="47"/>
      <c r="BT718" s="47"/>
      <c r="BU718" s="47"/>
      <c r="BV718" s="47"/>
      <c r="BW718" s="47"/>
      <c r="BX718" s="47"/>
      <c r="BY718" s="47"/>
      <c r="BZ718" s="47"/>
      <c r="CA718" s="47"/>
      <c r="CB718" s="47"/>
      <c r="CC718" s="47"/>
      <c r="CD718" s="47"/>
      <c r="CE718" s="47"/>
      <c r="CF718" s="47"/>
      <c r="CG718" s="47"/>
      <c r="CH718" s="47"/>
      <c r="CI718" s="47"/>
      <c r="CJ718" s="47"/>
      <c r="CK718" s="47"/>
      <c r="CL718" s="47"/>
      <c r="CM718" s="47"/>
      <c r="CN718" s="47"/>
      <c r="CO718" s="47"/>
      <c r="CP718" s="47"/>
      <c r="CQ718" s="47"/>
      <c r="CR718" s="47"/>
      <c r="CS718" s="47"/>
      <c r="CT718" s="47"/>
      <c r="CU718" s="47"/>
      <c r="CV718" s="47"/>
      <c r="CW718" s="47"/>
      <c r="CX718" s="47"/>
      <c r="CY718" s="47"/>
      <c r="CZ718" s="47"/>
      <c r="DA718" s="47"/>
      <c r="DB718" s="47"/>
      <c r="DC718" s="47"/>
      <c r="DD718" s="47"/>
      <c r="DE718" s="47"/>
      <c r="DF718" s="47"/>
      <c r="DG718" s="47"/>
      <c r="DH718" s="47"/>
      <c r="DI718" s="47"/>
      <c r="DJ718" s="47"/>
      <c r="DK718" s="47"/>
      <c r="DL718" s="47"/>
      <c r="DM718" s="47"/>
      <c r="DN718" s="47"/>
      <c r="DO718" s="47"/>
      <c r="DP718" s="47"/>
      <c r="DQ718" s="47"/>
      <c r="DR718" s="47"/>
      <c r="DS718" s="47"/>
      <c r="DT718" s="47"/>
      <c r="DU718" s="47"/>
      <c r="DV718" s="47"/>
      <c r="DW718" s="47"/>
      <c r="DX718" s="47"/>
      <c r="DY718" s="47"/>
      <c r="DZ718" s="47"/>
      <c r="EA718" s="47"/>
      <c r="EB718" s="47"/>
      <c r="EC718" s="47"/>
      <c r="ED718" s="47"/>
      <c r="EE718" s="47"/>
      <c r="EF718" s="47"/>
      <c r="EG718" s="47"/>
      <c r="EH718" s="47"/>
      <c r="EI718" s="47"/>
      <c r="EJ718" s="47"/>
      <c r="EK718" s="47"/>
      <c r="EL718" s="47"/>
      <c r="EM718" s="47"/>
      <c r="EN718" s="47"/>
      <c r="EO718" s="47"/>
      <c r="EP718" s="47"/>
      <c r="EQ718" s="47"/>
      <c r="ER718" s="47"/>
      <c r="ES718" s="47"/>
      <c r="EX718" s="48"/>
      <c r="EY718" s="48"/>
      <c r="EZ718" s="48"/>
      <c r="FA718" s="48"/>
      <c r="FB718" s="48"/>
      <c r="FC718" s="48"/>
      <c r="FD718" s="48"/>
    </row>
    <row r="719" spans="1:160" s="19" customFormat="1" ht="15" customHeight="1" x14ac:dyDescent="0.25">
      <c r="A719" s="82"/>
      <c r="B719" s="82"/>
      <c r="C719" s="82"/>
      <c r="AF719" s="82"/>
      <c r="AG719" s="82"/>
      <c r="AH719" s="81"/>
      <c r="AI719" s="45"/>
      <c r="AJ719" s="46"/>
      <c r="AK719" s="46"/>
      <c r="AL719" s="46"/>
      <c r="AM719" s="46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5"/>
      <c r="BN719" s="45"/>
      <c r="BO719" s="45"/>
      <c r="BP719" s="45"/>
      <c r="BQ719" s="45"/>
      <c r="BR719" s="47"/>
      <c r="BS719" s="47"/>
      <c r="BT719" s="47"/>
      <c r="BU719" s="47"/>
      <c r="BV719" s="47"/>
      <c r="BW719" s="47"/>
      <c r="BX719" s="47"/>
      <c r="BY719" s="47"/>
      <c r="BZ719" s="47"/>
      <c r="CA719" s="47"/>
      <c r="CB719" s="47"/>
      <c r="CC719" s="47"/>
      <c r="CD719" s="47"/>
      <c r="CE719" s="47"/>
      <c r="CF719" s="47"/>
      <c r="CG719" s="47"/>
      <c r="CH719" s="47"/>
      <c r="CI719" s="47"/>
      <c r="CJ719" s="47"/>
      <c r="CK719" s="47"/>
      <c r="CL719" s="47"/>
      <c r="CM719" s="47"/>
      <c r="CN719" s="47"/>
      <c r="CO719" s="47"/>
      <c r="CP719" s="47"/>
      <c r="CQ719" s="47"/>
      <c r="CR719" s="47"/>
      <c r="CS719" s="47"/>
      <c r="CT719" s="47"/>
      <c r="CU719" s="47"/>
      <c r="CV719" s="47"/>
      <c r="CW719" s="47"/>
      <c r="CX719" s="47"/>
      <c r="CY719" s="47"/>
      <c r="CZ719" s="47"/>
      <c r="DA719" s="47"/>
      <c r="DB719" s="47"/>
      <c r="DC719" s="47"/>
      <c r="DD719" s="47"/>
      <c r="DE719" s="47"/>
      <c r="DF719" s="47"/>
      <c r="DG719" s="47"/>
      <c r="DH719" s="47"/>
      <c r="DI719" s="47"/>
      <c r="DJ719" s="47"/>
      <c r="DK719" s="47"/>
      <c r="DL719" s="47"/>
      <c r="DM719" s="47"/>
      <c r="DN719" s="47"/>
      <c r="DO719" s="47"/>
      <c r="DP719" s="47"/>
      <c r="DQ719" s="47"/>
      <c r="DR719" s="47"/>
      <c r="DS719" s="47"/>
      <c r="DT719" s="47"/>
      <c r="DU719" s="47"/>
      <c r="DV719" s="47"/>
      <c r="DW719" s="47"/>
      <c r="DX719" s="47"/>
      <c r="DY719" s="47"/>
      <c r="DZ719" s="47"/>
      <c r="EA719" s="47"/>
      <c r="EB719" s="47"/>
      <c r="EC719" s="47"/>
      <c r="ED719" s="47"/>
      <c r="EE719" s="47"/>
      <c r="EF719" s="47"/>
      <c r="EG719" s="47"/>
      <c r="EH719" s="47"/>
      <c r="EI719" s="47"/>
      <c r="EJ719" s="47"/>
      <c r="EK719" s="47"/>
      <c r="EL719" s="47"/>
      <c r="EM719" s="47"/>
      <c r="EN719" s="47"/>
      <c r="EO719" s="47"/>
      <c r="EP719" s="47"/>
      <c r="EQ719" s="47"/>
      <c r="ER719" s="47"/>
      <c r="ES719" s="47"/>
      <c r="EX719" s="48"/>
      <c r="EY719" s="48"/>
      <c r="EZ719" s="48"/>
      <c r="FA719" s="48"/>
      <c r="FB719" s="48"/>
      <c r="FC719" s="48"/>
      <c r="FD719" s="48"/>
    </row>
    <row r="720" spans="1:160" s="19" customFormat="1" ht="15" customHeight="1" x14ac:dyDescent="0.25">
      <c r="A720" s="82"/>
      <c r="B720" s="82"/>
      <c r="C720" s="82"/>
      <c r="AF720" s="82"/>
      <c r="AG720" s="82"/>
      <c r="AH720" s="81"/>
      <c r="AI720" s="45"/>
      <c r="AJ720" s="46"/>
      <c r="AK720" s="46"/>
      <c r="AL720" s="46"/>
      <c r="AM720" s="46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  <c r="BJ720" s="45"/>
      <c r="BK720" s="45"/>
      <c r="BL720" s="45"/>
      <c r="BM720" s="45"/>
      <c r="BN720" s="45"/>
      <c r="BO720" s="45"/>
      <c r="BP720" s="45"/>
      <c r="BQ720" s="45"/>
      <c r="BR720" s="47"/>
      <c r="BS720" s="47"/>
      <c r="BT720" s="47"/>
      <c r="BU720" s="47"/>
      <c r="BV720" s="47"/>
      <c r="BW720" s="47"/>
      <c r="BX720" s="47"/>
      <c r="BY720" s="47"/>
      <c r="BZ720" s="47"/>
      <c r="CA720" s="47"/>
      <c r="CB720" s="47"/>
      <c r="CC720" s="47"/>
      <c r="CD720" s="47"/>
      <c r="CE720" s="47"/>
      <c r="CF720" s="47"/>
      <c r="CG720" s="47"/>
      <c r="CH720" s="47"/>
      <c r="CI720" s="47"/>
      <c r="CJ720" s="47"/>
      <c r="CK720" s="47"/>
      <c r="CL720" s="47"/>
      <c r="CM720" s="47"/>
      <c r="CN720" s="47"/>
      <c r="CO720" s="47"/>
      <c r="CP720" s="47"/>
      <c r="CQ720" s="47"/>
      <c r="CR720" s="47"/>
      <c r="CS720" s="47"/>
      <c r="CT720" s="47"/>
      <c r="CU720" s="47"/>
      <c r="CV720" s="47"/>
      <c r="CW720" s="47"/>
      <c r="CX720" s="47"/>
      <c r="CY720" s="47"/>
      <c r="CZ720" s="47"/>
      <c r="DA720" s="47"/>
      <c r="DB720" s="47"/>
      <c r="DC720" s="47"/>
      <c r="DD720" s="47"/>
      <c r="DE720" s="47"/>
      <c r="DF720" s="47"/>
      <c r="DG720" s="47"/>
      <c r="DH720" s="47"/>
      <c r="DI720" s="47"/>
      <c r="DJ720" s="47"/>
      <c r="DK720" s="47"/>
      <c r="DL720" s="47"/>
      <c r="DM720" s="47"/>
      <c r="DN720" s="47"/>
      <c r="DO720" s="47"/>
      <c r="DP720" s="47"/>
      <c r="DQ720" s="47"/>
      <c r="DR720" s="47"/>
      <c r="DS720" s="47"/>
      <c r="DT720" s="47"/>
      <c r="DU720" s="47"/>
      <c r="DV720" s="47"/>
      <c r="DW720" s="47"/>
      <c r="DX720" s="47"/>
      <c r="DY720" s="47"/>
      <c r="DZ720" s="47"/>
      <c r="EA720" s="47"/>
      <c r="EB720" s="47"/>
      <c r="EC720" s="47"/>
      <c r="ED720" s="47"/>
      <c r="EE720" s="47"/>
      <c r="EF720" s="47"/>
      <c r="EG720" s="47"/>
      <c r="EH720" s="47"/>
      <c r="EI720" s="47"/>
      <c r="EJ720" s="47"/>
      <c r="EK720" s="47"/>
      <c r="EL720" s="47"/>
      <c r="EM720" s="47"/>
      <c r="EN720" s="47"/>
      <c r="EO720" s="47"/>
      <c r="EP720" s="47"/>
      <c r="EQ720" s="47"/>
      <c r="ER720" s="47"/>
      <c r="ES720" s="47"/>
      <c r="EX720" s="48"/>
      <c r="EY720" s="48"/>
      <c r="EZ720" s="48"/>
      <c r="FA720" s="48"/>
      <c r="FB720" s="48"/>
      <c r="FC720" s="48"/>
      <c r="FD720" s="48"/>
    </row>
    <row r="721" spans="1:160" s="19" customFormat="1" ht="15" customHeight="1" x14ac:dyDescent="0.25">
      <c r="A721" s="82"/>
      <c r="B721" s="82"/>
      <c r="C721" s="82"/>
      <c r="AF721" s="82"/>
      <c r="AG721" s="82"/>
      <c r="AH721" s="81"/>
      <c r="AI721" s="45"/>
      <c r="AJ721" s="46"/>
      <c r="AK721" s="46"/>
      <c r="AL721" s="46"/>
      <c r="AM721" s="46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  <c r="BJ721" s="45"/>
      <c r="BK721" s="45"/>
      <c r="BL721" s="45"/>
      <c r="BM721" s="45"/>
      <c r="BN721" s="45"/>
      <c r="BO721" s="45"/>
      <c r="BP721" s="45"/>
      <c r="BQ721" s="45"/>
      <c r="BR721" s="47"/>
      <c r="BS721" s="47"/>
      <c r="BT721" s="47"/>
      <c r="BU721" s="47"/>
      <c r="BV721" s="47"/>
      <c r="BW721" s="47"/>
      <c r="BX721" s="47"/>
      <c r="BY721" s="47"/>
      <c r="BZ721" s="47"/>
      <c r="CA721" s="47"/>
      <c r="CB721" s="47"/>
      <c r="CC721" s="47"/>
      <c r="CD721" s="47"/>
      <c r="CE721" s="47"/>
      <c r="CF721" s="47"/>
      <c r="CG721" s="47"/>
      <c r="CH721" s="47"/>
      <c r="CI721" s="47"/>
      <c r="CJ721" s="47"/>
      <c r="CK721" s="47"/>
      <c r="CL721" s="47"/>
      <c r="CM721" s="47"/>
      <c r="CN721" s="47"/>
      <c r="CO721" s="47"/>
      <c r="CP721" s="47"/>
      <c r="CQ721" s="47"/>
      <c r="CR721" s="47"/>
      <c r="CS721" s="47"/>
      <c r="CT721" s="47"/>
      <c r="CU721" s="47"/>
      <c r="CV721" s="47"/>
      <c r="CW721" s="47"/>
      <c r="CX721" s="47"/>
      <c r="CY721" s="47"/>
      <c r="CZ721" s="47"/>
      <c r="DA721" s="47"/>
      <c r="DB721" s="47"/>
      <c r="DC721" s="47"/>
      <c r="DD721" s="47"/>
      <c r="DE721" s="47"/>
      <c r="DF721" s="47"/>
      <c r="DG721" s="47"/>
      <c r="DH721" s="47"/>
      <c r="DI721" s="47"/>
      <c r="DJ721" s="47"/>
      <c r="DK721" s="47"/>
      <c r="DL721" s="47"/>
      <c r="DM721" s="47"/>
      <c r="DN721" s="47"/>
      <c r="DO721" s="47"/>
      <c r="DP721" s="47"/>
      <c r="DQ721" s="47"/>
      <c r="DR721" s="47"/>
      <c r="DS721" s="47"/>
      <c r="DT721" s="47"/>
      <c r="DU721" s="47"/>
      <c r="DV721" s="47"/>
      <c r="DW721" s="47"/>
      <c r="DX721" s="47"/>
      <c r="DY721" s="47"/>
      <c r="DZ721" s="47"/>
      <c r="EA721" s="47"/>
      <c r="EB721" s="47"/>
      <c r="EC721" s="47"/>
      <c r="ED721" s="47"/>
      <c r="EE721" s="47"/>
      <c r="EF721" s="47"/>
      <c r="EG721" s="47"/>
      <c r="EH721" s="47"/>
      <c r="EI721" s="47"/>
      <c r="EJ721" s="47"/>
      <c r="EK721" s="47"/>
      <c r="EL721" s="47"/>
      <c r="EM721" s="47"/>
      <c r="EN721" s="47"/>
      <c r="EO721" s="47"/>
      <c r="EP721" s="47"/>
      <c r="EQ721" s="47"/>
      <c r="ER721" s="47"/>
      <c r="ES721" s="47"/>
      <c r="EX721" s="48"/>
      <c r="EY721" s="48"/>
      <c r="EZ721" s="48"/>
      <c r="FA721" s="48"/>
      <c r="FB721" s="48"/>
      <c r="FC721" s="48"/>
      <c r="FD721" s="48"/>
    </row>
    <row r="722" spans="1:160" s="19" customFormat="1" ht="15" customHeight="1" x14ac:dyDescent="0.25">
      <c r="A722" s="82"/>
      <c r="B722" s="82"/>
      <c r="C722" s="82"/>
      <c r="AF722" s="82"/>
      <c r="AG722" s="82"/>
      <c r="AH722" s="81"/>
      <c r="AI722" s="45"/>
      <c r="AJ722" s="46"/>
      <c r="AK722" s="46"/>
      <c r="AL722" s="46"/>
      <c r="AM722" s="46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  <c r="BG722" s="45"/>
      <c r="BH722" s="45"/>
      <c r="BI722" s="45"/>
      <c r="BJ722" s="45"/>
      <c r="BK722" s="45"/>
      <c r="BL722" s="45"/>
      <c r="BM722" s="45"/>
      <c r="BN722" s="45"/>
      <c r="BO722" s="45"/>
      <c r="BP722" s="45"/>
      <c r="BQ722" s="45"/>
      <c r="BR722" s="47"/>
      <c r="BS722" s="47"/>
      <c r="BT722" s="47"/>
      <c r="BU722" s="47"/>
      <c r="BV722" s="47"/>
      <c r="BW722" s="47"/>
      <c r="BX722" s="47"/>
      <c r="BY722" s="47"/>
      <c r="BZ722" s="47"/>
      <c r="CA722" s="47"/>
      <c r="CB722" s="47"/>
      <c r="CC722" s="47"/>
      <c r="CD722" s="47"/>
      <c r="CE722" s="47"/>
      <c r="CF722" s="47"/>
      <c r="CG722" s="47"/>
      <c r="CH722" s="47"/>
      <c r="CI722" s="47"/>
      <c r="CJ722" s="47"/>
      <c r="CK722" s="47"/>
      <c r="CL722" s="47"/>
      <c r="CM722" s="47"/>
      <c r="CN722" s="47"/>
      <c r="CO722" s="47"/>
      <c r="CP722" s="47"/>
      <c r="CQ722" s="47"/>
      <c r="CR722" s="47"/>
      <c r="CS722" s="47"/>
      <c r="CT722" s="47"/>
      <c r="CU722" s="47"/>
      <c r="CV722" s="47"/>
      <c r="CW722" s="47"/>
      <c r="CX722" s="47"/>
      <c r="CY722" s="47"/>
      <c r="CZ722" s="47"/>
      <c r="DA722" s="47"/>
      <c r="DB722" s="47"/>
      <c r="DC722" s="47"/>
      <c r="DD722" s="47"/>
      <c r="DE722" s="47"/>
      <c r="DF722" s="47"/>
      <c r="DG722" s="47"/>
      <c r="DH722" s="47"/>
      <c r="DI722" s="47"/>
      <c r="DJ722" s="47"/>
      <c r="DK722" s="47"/>
      <c r="DL722" s="47"/>
      <c r="DM722" s="47"/>
      <c r="DN722" s="47"/>
      <c r="DO722" s="47"/>
      <c r="DP722" s="47"/>
      <c r="DQ722" s="47"/>
      <c r="DR722" s="47"/>
      <c r="DS722" s="47"/>
      <c r="DT722" s="47"/>
      <c r="DU722" s="47"/>
      <c r="DV722" s="47"/>
      <c r="DW722" s="47"/>
      <c r="DX722" s="47"/>
      <c r="DY722" s="47"/>
      <c r="DZ722" s="47"/>
      <c r="EA722" s="47"/>
      <c r="EB722" s="47"/>
      <c r="EC722" s="47"/>
      <c r="ED722" s="47"/>
      <c r="EE722" s="47"/>
      <c r="EF722" s="47"/>
      <c r="EG722" s="47"/>
      <c r="EH722" s="47"/>
      <c r="EI722" s="47"/>
      <c r="EJ722" s="47"/>
      <c r="EK722" s="47"/>
      <c r="EL722" s="47"/>
      <c r="EM722" s="47"/>
      <c r="EN722" s="47"/>
      <c r="EO722" s="47"/>
      <c r="EP722" s="47"/>
      <c r="EQ722" s="47"/>
      <c r="ER722" s="47"/>
      <c r="ES722" s="47"/>
      <c r="EX722" s="48"/>
      <c r="EY722" s="48"/>
      <c r="EZ722" s="48"/>
      <c r="FA722" s="48"/>
      <c r="FB722" s="48"/>
      <c r="FC722" s="48"/>
      <c r="FD722" s="48"/>
    </row>
    <row r="723" spans="1:160" s="19" customFormat="1" ht="15" customHeight="1" x14ac:dyDescent="0.25">
      <c r="A723" s="82"/>
      <c r="B723" s="82"/>
      <c r="C723" s="82"/>
      <c r="AF723" s="82"/>
      <c r="AG723" s="82"/>
      <c r="AH723" s="81"/>
      <c r="AI723" s="45"/>
      <c r="AJ723" s="46"/>
      <c r="AK723" s="46"/>
      <c r="AL723" s="46"/>
      <c r="AM723" s="46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  <c r="BJ723" s="45"/>
      <c r="BK723" s="45"/>
      <c r="BL723" s="45"/>
      <c r="BM723" s="45"/>
      <c r="BN723" s="45"/>
      <c r="BO723" s="45"/>
      <c r="BP723" s="45"/>
      <c r="BQ723" s="45"/>
      <c r="BR723" s="47"/>
      <c r="BS723" s="47"/>
      <c r="BT723" s="47"/>
      <c r="BU723" s="47"/>
      <c r="BV723" s="47"/>
      <c r="BW723" s="47"/>
      <c r="BX723" s="47"/>
      <c r="BY723" s="47"/>
      <c r="BZ723" s="47"/>
      <c r="CA723" s="47"/>
      <c r="CB723" s="47"/>
      <c r="CC723" s="47"/>
      <c r="CD723" s="47"/>
      <c r="CE723" s="47"/>
      <c r="CF723" s="47"/>
      <c r="CG723" s="47"/>
      <c r="CH723" s="47"/>
      <c r="CI723" s="47"/>
      <c r="CJ723" s="47"/>
      <c r="CK723" s="47"/>
      <c r="CL723" s="47"/>
      <c r="CM723" s="47"/>
      <c r="CN723" s="47"/>
      <c r="CO723" s="47"/>
      <c r="CP723" s="47"/>
      <c r="CQ723" s="47"/>
      <c r="CR723" s="47"/>
      <c r="CS723" s="47"/>
      <c r="CT723" s="47"/>
      <c r="CU723" s="47"/>
      <c r="CV723" s="47"/>
      <c r="CW723" s="47"/>
      <c r="CX723" s="47"/>
      <c r="CY723" s="47"/>
      <c r="CZ723" s="47"/>
      <c r="DA723" s="47"/>
      <c r="DB723" s="47"/>
      <c r="DC723" s="47"/>
      <c r="DD723" s="47"/>
      <c r="DE723" s="47"/>
      <c r="DF723" s="47"/>
      <c r="DG723" s="47"/>
      <c r="DH723" s="47"/>
      <c r="DI723" s="47"/>
      <c r="DJ723" s="47"/>
      <c r="DK723" s="47"/>
      <c r="DL723" s="47"/>
      <c r="DM723" s="47"/>
      <c r="DN723" s="47"/>
      <c r="DO723" s="47"/>
      <c r="DP723" s="47"/>
      <c r="DQ723" s="47"/>
      <c r="DR723" s="47"/>
      <c r="DS723" s="47"/>
      <c r="DT723" s="47"/>
      <c r="DU723" s="47"/>
      <c r="DV723" s="47"/>
      <c r="DW723" s="47"/>
      <c r="DX723" s="47"/>
      <c r="DY723" s="47"/>
      <c r="DZ723" s="47"/>
      <c r="EA723" s="47"/>
      <c r="EB723" s="47"/>
      <c r="EC723" s="47"/>
      <c r="ED723" s="47"/>
      <c r="EE723" s="47"/>
      <c r="EF723" s="47"/>
      <c r="EG723" s="47"/>
      <c r="EH723" s="47"/>
      <c r="EI723" s="47"/>
      <c r="EJ723" s="47"/>
      <c r="EK723" s="47"/>
      <c r="EL723" s="47"/>
      <c r="EM723" s="47"/>
      <c r="EN723" s="47"/>
      <c r="EO723" s="47"/>
      <c r="EP723" s="47"/>
      <c r="EQ723" s="47"/>
      <c r="ER723" s="47"/>
      <c r="ES723" s="47"/>
      <c r="EX723" s="48"/>
      <c r="EY723" s="48"/>
      <c r="EZ723" s="48"/>
      <c r="FA723" s="48"/>
      <c r="FB723" s="48"/>
      <c r="FC723" s="48"/>
      <c r="FD723" s="48"/>
    </row>
    <row r="724" spans="1:160" s="19" customFormat="1" ht="15" customHeight="1" x14ac:dyDescent="0.25">
      <c r="A724" s="82"/>
      <c r="B724" s="82"/>
      <c r="C724" s="82"/>
      <c r="AF724" s="82"/>
      <c r="AG724" s="82"/>
      <c r="AH724" s="81"/>
      <c r="AI724" s="45"/>
      <c r="AJ724" s="46"/>
      <c r="AK724" s="46"/>
      <c r="AL724" s="46"/>
      <c r="AM724" s="46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5"/>
      <c r="BK724" s="45"/>
      <c r="BL724" s="45"/>
      <c r="BM724" s="45"/>
      <c r="BN724" s="45"/>
      <c r="BO724" s="45"/>
      <c r="BP724" s="45"/>
      <c r="BQ724" s="45"/>
      <c r="BR724" s="47"/>
      <c r="BS724" s="47"/>
      <c r="BT724" s="47"/>
      <c r="BU724" s="47"/>
      <c r="BV724" s="47"/>
      <c r="BW724" s="47"/>
      <c r="BX724" s="47"/>
      <c r="BY724" s="47"/>
      <c r="BZ724" s="47"/>
      <c r="CA724" s="47"/>
      <c r="CB724" s="47"/>
      <c r="CC724" s="47"/>
      <c r="CD724" s="47"/>
      <c r="CE724" s="47"/>
      <c r="CF724" s="47"/>
      <c r="CG724" s="47"/>
      <c r="CH724" s="47"/>
      <c r="CI724" s="47"/>
      <c r="CJ724" s="47"/>
      <c r="CK724" s="47"/>
      <c r="CL724" s="47"/>
      <c r="CM724" s="47"/>
      <c r="CN724" s="47"/>
      <c r="CO724" s="47"/>
      <c r="CP724" s="47"/>
      <c r="CQ724" s="47"/>
      <c r="CR724" s="47"/>
      <c r="CS724" s="47"/>
      <c r="CT724" s="47"/>
      <c r="CU724" s="47"/>
      <c r="CV724" s="47"/>
      <c r="CW724" s="47"/>
      <c r="CX724" s="47"/>
      <c r="CY724" s="47"/>
      <c r="CZ724" s="47"/>
      <c r="DA724" s="47"/>
      <c r="DB724" s="47"/>
      <c r="DC724" s="47"/>
      <c r="DD724" s="47"/>
      <c r="DE724" s="47"/>
      <c r="DF724" s="47"/>
      <c r="DG724" s="47"/>
      <c r="DH724" s="47"/>
      <c r="DI724" s="47"/>
      <c r="DJ724" s="47"/>
      <c r="DK724" s="47"/>
      <c r="DL724" s="47"/>
      <c r="DM724" s="47"/>
      <c r="DN724" s="47"/>
      <c r="DO724" s="47"/>
      <c r="DP724" s="47"/>
      <c r="DQ724" s="47"/>
      <c r="DR724" s="47"/>
      <c r="DS724" s="47"/>
      <c r="DT724" s="47"/>
      <c r="DU724" s="47"/>
      <c r="DV724" s="47"/>
      <c r="DW724" s="47"/>
      <c r="DX724" s="47"/>
      <c r="DY724" s="47"/>
      <c r="DZ724" s="47"/>
      <c r="EA724" s="47"/>
      <c r="EB724" s="47"/>
      <c r="EC724" s="47"/>
      <c r="ED724" s="47"/>
      <c r="EE724" s="47"/>
      <c r="EF724" s="47"/>
      <c r="EG724" s="47"/>
      <c r="EH724" s="47"/>
      <c r="EI724" s="47"/>
      <c r="EJ724" s="47"/>
      <c r="EK724" s="47"/>
      <c r="EL724" s="47"/>
      <c r="EM724" s="47"/>
      <c r="EN724" s="47"/>
      <c r="EO724" s="47"/>
      <c r="EP724" s="47"/>
      <c r="EQ724" s="47"/>
      <c r="ER724" s="47"/>
      <c r="ES724" s="47"/>
      <c r="EX724" s="48"/>
      <c r="EY724" s="48"/>
      <c r="EZ724" s="48"/>
      <c r="FA724" s="48"/>
      <c r="FB724" s="48"/>
      <c r="FC724" s="48"/>
      <c r="FD724" s="48"/>
    </row>
    <row r="725" spans="1:160" s="19" customFormat="1" ht="15" customHeight="1" x14ac:dyDescent="0.25">
      <c r="A725" s="82"/>
      <c r="B725" s="82"/>
      <c r="C725" s="82"/>
      <c r="AF725" s="82"/>
      <c r="AG725" s="82"/>
      <c r="AH725" s="81"/>
      <c r="AI725" s="45"/>
      <c r="AJ725" s="46"/>
      <c r="AK725" s="46"/>
      <c r="AL725" s="46"/>
      <c r="AM725" s="46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5"/>
      <c r="BN725" s="45"/>
      <c r="BO725" s="45"/>
      <c r="BP725" s="45"/>
      <c r="BQ725" s="45"/>
      <c r="BR725" s="47"/>
      <c r="BS725" s="47"/>
      <c r="BT725" s="47"/>
      <c r="BU725" s="47"/>
      <c r="BV725" s="47"/>
      <c r="BW725" s="47"/>
      <c r="BX725" s="47"/>
      <c r="BY725" s="47"/>
      <c r="BZ725" s="47"/>
      <c r="CA725" s="47"/>
      <c r="CB725" s="47"/>
      <c r="CC725" s="47"/>
      <c r="CD725" s="47"/>
      <c r="CE725" s="47"/>
      <c r="CF725" s="47"/>
      <c r="CG725" s="47"/>
      <c r="CH725" s="47"/>
      <c r="CI725" s="47"/>
      <c r="CJ725" s="47"/>
      <c r="CK725" s="47"/>
      <c r="CL725" s="47"/>
      <c r="CM725" s="47"/>
      <c r="CN725" s="47"/>
      <c r="CO725" s="47"/>
      <c r="CP725" s="47"/>
      <c r="CQ725" s="47"/>
      <c r="CR725" s="47"/>
      <c r="CS725" s="47"/>
      <c r="CT725" s="47"/>
      <c r="CU725" s="47"/>
      <c r="CV725" s="47"/>
      <c r="CW725" s="47"/>
      <c r="CX725" s="47"/>
      <c r="CY725" s="47"/>
      <c r="CZ725" s="47"/>
      <c r="DA725" s="47"/>
      <c r="DB725" s="47"/>
      <c r="DC725" s="47"/>
      <c r="DD725" s="47"/>
      <c r="DE725" s="47"/>
      <c r="DF725" s="47"/>
      <c r="DG725" s="47"/>
      <c r="DH725" s="47"/>
      <c r="DI725" s="47"/>
      <c r="DJ725" s="47"/>
      <c r="DK725" s="47"/>
      <c r="DL725" s="47"/>
      <c r="DM725" s="47"/>
      <c r="DN725" s="47"/>
      <c r="DO725" s="47"/>
      <c r="DP725" s="47"/>
      <c r="DQ725" s="47"/>
      <c r="DR725" s="47"/>
      <c r="DS725" s="47"/>
      <c r="DT725" s="47"/>
      <c r="DU725" s="47"/>
      <c r="DV725" s="47"/>
      <c r="DW725" s="47"/>
      <c r="DX725" s="47"/>
      <c r="DY725" s="47"/>
      <c r="DZ725" s="47"/>
      <c r="EA725" s="47"/>
      <c r="EB725" s="47"/>
      <c r="EC725" s="47"/>
      <c r="ED725" s="47"/>
      <c r="EE725" s="47"/>
      <c r="EF725" s="47"/>
      <c r="EG725" s="47"/>
      <c r="EH725" s="47"/>
      <c r="EI725" s="47"/>
      <c r="EJ725" s="47"/>
      <c r="EK725" s="47"/>
      <c r="EL725" s="47"/>
      <c r="EM725" s="47"/>
      <c r="EN725" s="47"/>
      <c r="EO725" s="47"/>
      <c r="EP725" s="47"/>
      <c r="EQ725" s="47"/>
      <c r="ER725" s="47"/>
      <c r="ES725" s="47"/>
      <c r="EX725" s="48"/>
      <c r="EY725" s="48"/>
      <c r="EZ725" s="48"/>
      <c r="FA725" s="48"/>
      <c r="FB725" s="48"/>
      <c r="FC725" s="48"/>
      <c r="FD725" s="48"/>
    </row>
    <row r="726" spans="1:160" s="19" customFormat="1" ht="15" customHeight="1" x14ac:dyDescent="0.25">
      <c r="A726" s="82"/>
      <c r="B726" s="82"/>
      <c r="C726" s="82"/>
      <c r="AF726" s="82"/>
      <c r="AG726" s="82"/>
      <c r="AH726" s="81"/>
      <c r="AI726" s="45"/>
      <c r="AJ726" s="46"/>
      <c r="AK726" s="46"/>
      <c r="AL726" s="46"/>
      <c r="AM726" s="46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  <c r="BJ726" s="45"/>
      <c r="BK726" s="45"/>
      <c r="BL726" s="45"/>
      <c r="BM726" s="45"/>
      <c r="BN726" s="45"/>
      <c r="BO726" s="45"/>
      <c r="BP726" s="45"/>
      <c r="BQ726" s="45"/>
      <c r="BR726" s="47"/>
      <c r="BS726" s="47"/>
      <c r="BT726" s="47"/>
      <c r="BU726" s="47"/>
      <c r="BV726" s="47"/>
      <c r="BW726" s="47"/>
      <c r="BX726" s="47"/>
      <c r="BY726" s="47"/>
      <c r="BZ726" s="47"/>
      <c r="CA726" s="47"/>
      <c r="CB726" s="47"/>
      <c r="CC726" s="47"/>
      <c r="CD726" s="47"/>
      <c r="CE726" s="47"/>
      <c r="CF726" s="47"/>
      <c r="CG726" s="47"/>
      <c r="CH726" s="47"/>
      <c r="CI726" s="47"/>
      <c r="CJ726" s="47"/>
      <c r="CK726" s="47"/>
      <c r="CL726" s="47"/>
      <c r="CM726" s="47"/>
      <c r="CN726" s="47"/>
      <c r="CO726" s="47"/>
      <c r="CP726" s="47"/>
      <c r="CQ726" s="47"/>
      <c r="CR726" s="47"/>
      <c r="CS726" s="47"/>
      <c r="CT726" s="47"/>
      <c r="CU726" s="47"/>
      <c r="CV726" s="47"/>
      <c r="CW726" s="47"/>
      <c r="CX726" s="47"/>
      <c r="CY726" s="47"/>
      <c r="CZ726" s="47"/>
      <c r="DA726" s="47"/>
      <c r="DB726" s="47"/>
      <c r="DC726" s="47"/>
      <c r="DD726" s="47"/>
      <c r="DE726" s="47"/>
      <c r="DF726" s="47"/>
      <c r="DG726" s="47"/>
      <c r="DH726" s="47"/>
      <c r="DI726" s="47"/>
      <c r="DJ726" s="47"/>
      <c r="DK726" s="47"/>
      <c r="DL726" s="47"/>
      <c r="DM726" s="47"/>
      <c r="DN726" s="47"/>
      <c r="DO726" s="47"/>
      <c r="DP726" s="47"/>
      <c r="DQ726" s="47"/>
      <c r="DR726" s="47"/>
      <c r="DS726" s="47"/>
      <c r="DT726" s="47"/>
      <c r="DU726" s="47"/>
      <c r="DV726" s="47"/>
      <c r="DW726" s="47"/>
      <c r="DX726" s="47"/>
      <c r="DY726" s="47"/>
      <c r="DZ726" s="47"/>
      <c r="EA726" s="47"/>
      <c r="EB726" s="47"/>
      <c r="EC726" s="47"/>
      <c r="ED726" s="47"/>
      <c r="EE726" s="47"/>
      <c r="EF726" s="47"/>
      <c r="EG726" s="47"/>
      <c r="EH726" s="47"/>
      <c r="EI726" s="47"/>
      <c r="EJ726" s="47"/>
      <c r="EK726" s="47"/>
      <c r="EL726" s="47"/>
      <c r="EM726" s="47"/>
      <c r="EN726" s="47"/>
      <c r="EO726" s="47"/>
      <c r="EP726" s="47"/>
      <c r="EQ726" s="47"/>
      <c r="ER726" s="47"/>
      <c r="ES726" s="47"/>
      <c r="EX726" s="48"/>
      <c r="EY726" s="48"/>
      <c r="EZ726" s="48"/>
      <c r="FA726" s="48"/>
      <c r="FB726" s="48"/>
      <c r="FC726" s="48"/>
      <c r="FD726" s="48"/>
    </row>
    <row r="727" spans="1:160" s="19" customFormat="1" ht="15" customHeight="1" x14ac:dyDescent="0.25">
      <c r="A727" s="82"/>
      <c r="B727" s="82"/>
      <c r="C727" s="82"/>
      <c r="AF727" s="82"/>
      <c r="AG727" s="82"/>
      <c r="AH727" s="81"/>
      <c r="AI727" s="45"/>
      <c r="AJ727" s="46"/>
      <c r="AK727" s="46"/>
      <c r="AL727" s="46"/>
      <c r="AM727" s="46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5"/>
      <c r="BN727" s="45"/>
      <c r="BO727" s="45"/>
      <c r="BP727" s="45"/>
      <c r="BQ727" s="45"/>
      <c r="BR727" s="47"/>
      <c r="BS727" s="47"/>
      <c r="BT727" s="47"/>
      <c r="BU727" s="47"/>
      <c r="BV727" s="47"/>
      <c r="BW727" s="47"/>
      <c r="BX727" s="47"/>
      <c r="BY727" s="47"/>
      <c r="BZ727" s="47"/>
      <c r="CA727" s="47"/>
      <c r="CB727" s="47"/>
      <c r="CC727" s="47"/>
      <c r="CD727" s="47"/>
      <c r="CE727" s="47"/>
      <c r="CF727" s="47"/>
      <c r="CG727" s="47"/>
      <c r="CH727" s="47"/>
      <c r="CI727" s="47"/>
      <c r="CJ727" s="47"/>
      <c r="CK727" s="47"/>
      <c r="CL727" s="47"/>
      <c r="CM727" s="47"/>
      <c r="CN727" s="47"/>
      <c r="CO727" s="47"/>
      <c r="CP727" s="47"/>
      <c r="CQ727" s="47"/>
      <c r="CR727" s="47"/>
      <c r="CS727" s="47"/>
      <c r="CT727" s="47"/>
      <c r="CU727" s="47"/>
      <c r="CV727" s="47"/>
      <c r="CW727" s="47"/>
      <c r="CX727" s="47"/>
      <c r="CY727" s="47"/>
      <c r="CZ727" s="47"/>
      <c r="DA727" s="47"/>
      <c r="DB727" s="47"/>
      <c r="DC727" s="47"/>
      <c r="DD727" s="47"/>
      <c r="DE727" s="47"/>
      <c r="DF727" s="47"/>
      <c r="DG727" s="47"/>
      <c r="DH727" s="47"/>
      <c r="DI727" s="47"/>
      <c r="DJ727" s="47"/>
      <c r="DK727" s="47"/>
      <c r="DL727" s="47"/>
      <c r="DM727" s="47"/>
      <c r="DN727" s="47"/>
      <c r="DO727" s="47"/>
      <c r="DP727" s="47"/>
      <c r="DQ727" s="47"/>
      <c r="DR727" s="47"/>
      <c r="DS727" s="47"/>
      <c r="DT727" s="47"/>
      <c r="DU727" s="47"/>
      <c r="DV727" s="47"/>
      <c r="DW727" s="47"/>
      <c r="DX727" s="47"/>
      <c r="DY727" s="47"/>
      <c r="DZ727" s="47"/>
      <c r="EA727" s="47"/>
      <c r="EB727" s="47"/>
      <c r="EC727" s="47"/>
      <c r="ED727" s="47"/>
      <c r="EE727" s="47"/>
      <c r="EF727" s="47"/>
      <c r="EG727" s="47"/>
      <c r="EH727" s="47"/>
      <c r="EI727" s="47"/>
      <c r="EJ727" s="47"/>
      <c r="EK727" s="47"/>
      <c r="EL727" s="47"/>
      <c r="EM727" s="47"/>
      <c r="EN727" s="47"/>
      <c r="EO727" s="47"/>
      <c r="EP727" s="47"/>
      <c r="EQ727" s="47"/>
      <c r="ER727" s="47"/>
      <c r="ES727" s="47"/>
      <c r="EX727" s="48"/>
      <c r="EY727" s="48"/>
      <c r="EZ727" s="48"/>
      <c r="FA727" s="48"/>
      <c r="FB727" s="48"/>
      <c r="FC727" s="48"/>
      <c r="FD727" s="48"/>
    </row>
    <row r="728" spans="1:160" s="19" customFormat="1" ht="15" customHeight="1" x14ac:dyDescent="0.25">
      <c r="A728" s="82"/>
      <c r="B728" s="82"/>
      <c r="C728" s="82"/>
      <c r="AF728" s="82"/>
      <c r="AG728" s="82"/>
      <c r="AH728" s="81"/>
      <c r="AI728" s="45"/>
      <c r="AJ728" s="46"/>
      <c r="AK728" s="46"/>
      <c r="AL728" s="46"/>
      <c r="AM728" s="46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  <c r="BK728" s="45"/>
      <c r="BL728" s="45"/>
      <c r="BM728" s="45"/>
      <c r="BN728" s="45"/>
      <c r="BO728" s="45"/>
      <c r="BP728" s="45"/>
      <c r="BQ728" s="45"/>
      <c r="BR728" s="47"/>
      <c r="BS728" s="47"/>
      <c r="BT728" s="47"/>
      <c r="BU728" s="47"/>
      <c r="BV728" s="47"/>
      <c r="BW728" s="47"/>
      <c r="BX728" s="47"/>
      <c r="BY728" s="47"/>
      <c r="BZ728" s="47"/>
      <c r="CA728" s="47"/>
      <c r="CB728" s="47"/>
      <c r="CC728" s="47"/>
      <c r="CD728" s="47"/>
      <c r="CE728" s="47"/>
      <c r="CF728" s="47"/>
      <c r="CG728" s="47"/>
      <c r="CH728" s="47"/>
      <c r="CI728" s="47"/>
      <c r="CJ728" s="47"/>
      <c r="CK728" s="47"/>
      <c r="CL728" s="47"/>
      <c r="CM728" s="47"/>
      <c r="CN728" s="47"/>
      <c r="CO728" s="47"/>
      <c r="CP728" s="47"/>
      <c r="CQ728" s="47"/>
      <c r="CR728" s="47"/>
      <c r="CS728" s="47"/>
      <c r="CT728" s="47"/>
      <c r="CU728" s="47"/>
      <c r="CV728" s="47"/>
      <c r="CW728" s="47"/>
      <c r="CX728" s="47"/>
      <c r="CY728" s="47"/>
      <c r="CZ728" s="47"/>
      <c r="DA728" s="47"/>
      <c r="DB728" s="47"/>
      <c r="DC728" s="47"/>
      <c r="DD728" s="47"/>
      <c r="DE728" s="47"/>
      <c r="DF728" s="47"/>
      <c r="DG728" s="47"/>
      <c r="DH728" s="47"/>
      <c r="DI728" s="47"/>
      <c r="DJ728" s="47"/>
      <c r="DK728" s="47"/>
      <c r="DL728" s="47"/>
      <c r="DM728" s="47"/>
      <c r="DN728" s="47"/>
      <c r="DO728" s="47"/>
      <c r="DP728" s="47"/>
      <c r="DQ728" s="47"/>
      <c r="DR728" s="47"/>
      <c r="DS728" s="47"/>
      <c r="DT728" s="47"/>
      <c r="DU728" s="47"/>
      <c r="DV728" s="47"/>
      <c r="DW728" s="47"/>
      <c r="DX728" s="47"/>
      <c r="DY728" s="47"/>
      <c r="DZ728" s="47"/>
      <c r="EA728" s="47"/>
      <c r="EB728" s="47"/>
      <c r="EC728" s="47"/>
      <c r="ED728" s="47"/>
      <c r="EE728" s="47"/>
      <c r="EF728" s="47"/>
      <c r="EG728" s="47"/>
      <c r="EH728" s="47"/>
      <c r="EI728" s="47"/>
      <c r="EJ728" s="47"/>
      <c r="EK728" s="47"/>
      <c r="EL728" s="47"/>
      <c r="EM728" s="47"/>
      <c r="EN728" s="47"/>
      <c r="EO728" s="47"/>
      <c r="EP728" s="47"/>
      <c r="EQ728" s="47"/>
      <c r="ER728" s="47"/>
      <c r="ES728" s="47"/>
      <c r="EX728" s="48"/>
      <c r="EY728" s="48"/>
      <c r="EZ728" s="48"/>
      <c r="FA728" s="48"/>
      <c r="FB728" s="48"/>
      <c r="FC728" s="48"/>
      <c r="FD728" s="48"/>
    </row>
    <row r="729" spans="1:160" s="19" customFormat="1" ht="15" customHeight="1" x14ac:dyDescent="0.25">
      <c r="A729" s="82"/>
      <c r="B729" s="82"/>
      <c r="C729" s="82"/>
      <c r="AF729" s="82"/>
      <c r="AG729" s="82"/>
      <c r="AH729" s="81"/>
      <c r="AI729" s="45"/>
      <c r="AJ729" s="46"/>
      <c r="AK729" s="46"/>
      <c r="AL729" s="46"/>
      <c r="AM729" s="46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  <c r="BK729" s="45"/>
      <c r="BL729" s="45"/>
      <c r="BM729" s="45"/>
      <c r="BN729" s="45"/>
      <c r="BO729" s="45"/>
      <c r="BP729" s="45"/>
      <c r="BQ729" s="45"/>
      <c r="BR729" s="47"/>
      <c r="BS729" s="47"/>
      <c r="BT729" s="47"/>
      <c r="BU729" s="47"/>
      <c r="BV729" s="47"/>
      <c r="BW729" s="47"/>
      <c r="BX729" s="47"/>
      <c r="BY729" s="47"/>
      <c r="BZ729" s="47"/>
      <c r="CA729" s="47"/>
      <c r="CB729" s="47"/>
      <c r="CC729" s="47"/>
      <c r="CD729" s="47"/>
      <c r="CE729" s="47"/>
      <c r="CF729" s="47"/>
      <c r="CG729" s="47"/>
      <c r="CH729" s="47"/>
      <c r="CI729" s="47"/>
      <c r="CJ729" s="47"/>
      <c r="CK729" s="47"/>
      <c r="CL729" s="47"/>
      <c r="CM729" s="47"/>
      <c r="CN729" s="47"/>
      <c r="CO729" s="47"/>
      <c r="CP729" s="47"/>
      <c r="CQ729" s="47"/>
      <c r="CR729" s="47"/>
      <c r="CS729" s="47"/>
      <c r="CT729" s="47"/>
      <c r="CU729" s="47"/>
      <c r="CV729" s="47"/>
      <c r="CW729" s="47"/>
      <c r="CX729" s="47"/>
      <c r="CY729" s="47"/>
      <c r="CZ729" s="47"/>
      <c r="DA729" s="47"/>
      <c r="DB729" s="47"/>
      <c r="DC729" s="47"/>
      <c r="DD729" s="47"/>
      <c r="DE729" s="47"/>
      <c r="DF729" s="47"/>
      <c r="DG729" s="47"/>
      <c r="DH729" s="47"/>
      <c r="DI729" s="47"/>
      <c r="DJ729" s="47"/>
      <c r="DK729" s="47"/>
      <c r="DL729" s="47"/>
      <c r="DM729" s="47"/>
      <c r="DN729" s="47"/>
      <c r="DO729" s="47"/>
      <c r="DP729" s="47"/>
      <c r="DQ729" s="47"/>
      <c r="DR729" s="47"/>
      <c r="DS729" s="47"/>
      <c r="DT729" s="47"/>
      <c r="DU729" s="47"/>
      <c r="DV729" s="47"/>
      <c r="DW729" s="47"/>
      <c r="DX729" s="47"/>
      <c r="DY729" s="47"/>
      <c r="DZ729" s="47"/>
      <c r="EA729" s="47"/>
      <c r="EB729" s="47"/>
      <c r="EC729" s="47"/>
      <c r="ED729" s="47"/>
      <c r="EE729" s="47"/>
      <c r="EF729" s="47"/>
      <c r="EG729" s="47"/>
      <c r="EH729" s="47"/>
      <c r="EI729" s="47"/>
      <c r="EJ729" s="47"/>
      <c r="EK729" s="47"/>
      <c r="EL729" s="47"/>
      <c r="EM729" s="47"/>
      <c r="EN729" s="47"/>
      <c r="EO729" s="47"/>
      <c r="EP729" s="47"/>
      <c r="EQ729" s="47"/>
      <c r="ER729" s="47"/>
      <c r="ES729" s="47"/>
      <c r="EX729" s="48"/>
      <c r="EY729" s="48"/>
      <c r="EZ729" s="48"/>
      <c r="FA729" s="48"/>
      <c r="FB729" s="48"/>
      <c r="FC729" s="48"/>
      <c r="FD729" s="48"/>
    </row>
    <row r="730" spans="1:160" s="19" customFormat="1" ht="15" customHeight="1" x14ac:dyDescent="0.25">
      <c r="A730" s="82"/>
      <c r="B730" s="82"/>
      <c r="C730" s="82"/>
      <c r="AF730" s="82"/>
      <c r="AG730" s="82"/>
      <c r="AH730" s="81"/>
      <c r="AI730" s="45"/>
      <c r="AJ730" s="46"/>
      <c r="AK730" s="46"/>
      <c r="AL730" s="46"/>
      <c r="AM730" s="46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  <c r="BK730" s="45"/>
      <c r="BL730" s="45"/>
      <c r="BM730" s="45"/>
      <c r="BN730" s="45"/>
      <c r="BO730" s="45"/>
      <c r="BP730" s="45"/>
      <c r="BQ730" s="45"/>
      <c r="BR730" s="47"/>
      <c r="BS730" s="47"/>
      <c r="BT730" s="47"/>
      <c r="BU730" s="47"/>
      <c r="BV730" s="47"/>
      <c r="BW730" s="47"/>
      <c r="BX730" s="47"/>
      <c r="BY730" s="47"/>
      <c r="BZ730" s="47"/>
      <c r="CA730" s="47"/>
      <c r="CB730" s="47"/>
      <c r="CC730" s="47"/>
      <c r="CD730" s="47"/>
      <c r="CE730" s="47"/>
      <c r="CF730" s="47"/>
      <c r="CG730" s="47"/>
      <c r="CH730" s="47"/>
      <c r="CI730" s="47"/>
      <c r="CJ730" s="47"/>
      <c r="CK730" s="47"/>
      <c r="CL730" s="47"/>
      <c r="CM730" s="47"/>
      <c r="CN730" s="47"/>
      <c r="CO730" s="47"/>
      <c r="CP730" s="47"/>
      <c r="CQ730" s="47"/>
      <c r="CR730" s="47"/>
      <c r="CS730" s="47"/>
      <c r="CT730" s="47"/>
      <c r="CU730" s="47"/>
      <c r="CV730" s="47"/>
      <c r="CW730" s="47"/>
      <c r="CX730" s="47"/>
      <c r="CY730" s="47"/>
      <c r="CZ730" s="47"/>
      <c r="DA730" s="47"/>
      <c r="DB730" s="47"/>
      <c r="DC730" s="47"/>
      <c r="DD730" s="47"/>
      <c r="DE730" s="47"/>
      <c r="DF730" s="47"/>
      <c r="DG730" s="47"/>
      <c r="DH730" s="47"/>
      <c r="DI730" s="47"/>
      <c r="DJ730" s="47"/>
      <c r="DK730" s="47"/>
      <c r="DL730" s="47"/>
      <c r="DM730" s="47"/>
      <c r="DN730" s="47"/>
      <c r="DO730" s="47"/>
      <c r="DP730" s="47"/>
      <c r="DQ730" s="47"/>
      <c r="DR730" s="47"/>
      <c r="DS730" s="47"/>
      <c r="DT730" s="47"/>
      <c r="DU730" s="47"/>
      <c r="DV730" s="47"/>
      <c r="DW730" s="47"/>
      <c r="DX730" s="47"/>
      <c r="DY730" s="47"/>
      <c r="DZ730" s="47"/>
      <c r="EA730" s="47"/>
      <c r="EB730" s="47"/>
      <c r="EC730" s="47"/>
      <c r="ED730" s="47"/>
      <c r="EE730" s="47"/>
      <c r="EF730" s="47"/>
      <c r="EG730" s="47"/>
      <c r="EH730" s="47"/>
      <c r="EI730" s="47"/>
      <c r="EJ730" s="47"/>
      <c r="EK730" s="47"/>
      <c r="EL730" s="47"/>
      <c r="EM730" s="47"/>
      <c r="EN730" s="47"/>
      <c r="EO730" s="47"/>
      <c r="EP730" s="47"/>
      <c r="EQ730" s="47"/>
      <c r="ER730" s="47"/>
      <c r="ES730" s="47"/>
      <c r="EX730" s="48"/>
      <c r="EY730" s="48"/>
      <c r="EZ730" s="48"/>
      <c r="FA730" s="48"/>
      <c r="FB730" s="48"/>
      <c r="FC730" s="48"/>
      <c r="FD730" s="48"/>
    </row>
    <row r="731" spans="1:160" s="19" customFormat="1" ht="15" customHeight="1" x14ac:dyDescent="0.25">
      <c r="A731" s="82"/>
      <c r="B731" s="82"/>
      <c r="C731" s="82"/>
      <c r="AF731" s="82"/>
      <c r="AG731" s="82"/>
      <c r="AH731" s="81"/>
      <c r="AI731" s="45"/>
      <c r="AJ731" s="46"/>
      <c r="AK731" s="46"/>
      <c r="AL731" s="46"/>
      <c r="AM731" s="46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  <c r="BK731" s="45"/>
      <c r="BL731" s="45"/>
      <c r="BM731" s="45"/>
      <c r="BN731" s="45"/>
      <c r="BO731" s="45"/>
      <c r="BP731" s="45"/>
      <c r="BQ731" s="45"/>
      <c r="BR731" s="47"/>
      <c r="BS731" s="47"/>
      <c r="BT731" s="47"/>
      <c r="BU731" s="47"/>
      <c r="BV731" s="47"/>
      <c r="BW731" s="47"/>
      <c r="BX731" s="47"/>
      <c r="BY731" s="47"/>
      <c r="BZ731" s="47"/>
      <c r="CA731" s="47"/>
      <c r="CB731" s="47"/>
      <c r="CC731" s="47"/>
      <c r="CD731" s="47"/>
      <c r="CE731" s="47"/>
      <c r="CF731" s="47"/>
      <c r="CG731" s="47"/>
      <c r="CH731" s="47"/>
      <c r="CI731" s="47"/>
      <c r="CJ731" s="47"/>
      <c r="CK731" s="47"/>
      <c r="CL731" s="47"/>
      <c r="CM731" s="47"/>
      <c r="CN731" s="47"/>
      <c r="CO731" s="47"/>
      <c r="CP731" s="47"/>
      <c r="CQ731" s="47"/>
      <c r="CR731" s="47"/>
      <c r="CS731" s="47"/>
      <c r="CT731" s="47"/>
      <c r="CU731" s="47"/>
      <c r="CV731" s="47"/>
      <c r="CW731" s="47"/>
      <c r="CX731" s="47"/>
      <c r="CY731" s="47"/>
      <c r="CZ731" s="47"/>
      <c r="DA731" s="47"/>
      <c r="DB731" s="47"/>
      <c r="DC731" s="47"/>
      <c r="DD731" s="47"/>
      <c r="DE731" s="47"/>
      <c r="DF731" s="47"/>
      <c r="DG731" s="47"/>
      <c r="DH731" s="47"/>
      <c r="DI731" s="47"/>
      <c r="DJ731" s="47"/>
      <c r="DK731" s="47"/>
      <c r="DL731" s="47"/>
      <c r="DM731" s="47"/>
      <c r="DN731" s="47"/>
      <c r="DO731" s="47"/>
      <c r="DP731" s="47"/>
      <c r="DQ731" s="47"/>
      <c r="DR731" s="47"/>
      <c r="DS731" s="47"/>
      <c r="DT731" s="47"/>
      <c r="DU731" s="47"/>
      <c r="DV731" s="47"/>
      <c r="DW731" s="47"/>
      <c r="DX731" s="47"/>
      <c r="DY731" s="47"/>
      <c r="DZ731" s="47"/>
      <c r="EA731" s="47"/>
      <c r="EB731" s="47"/>
      <c r="EC731" s="47"/>
      <c r="ED731" s="47"/>
      <c r="EE731" s="47"/>
      <c r="EF731" s="47"/>
      <c r="EG731" s="47"/>
      <c r="EH731" s="47"/>
      <c r="EI731" s="47"/>
      <c r="EJ731" s="47"/>
      <c r="EK731" s="47"/>
      <c r="EL731" s="47"/>
      <c r="EM731" s="47"/>
      <c r="EN731" s="47"/>
      <c r="EO731" s="47"/>
      <c r="EP731" s="47"/>
      <c r="EQ731" s="47"/>
      <c r="ER731" s="47"/>
      <c r="ES731" s="47"/>
      <c r="EX731" s="48"/>
      <c r="EY731" s="48"/>
      <c r="EZ731" s="48"/>
      <c r="FA731" s="48"/>
      <c r="FB731" s="48"/>
      <c r="FC731" s="48"/>
      <c r="FD731" s="48"/>
    </row>
    <row r="732" spans="1:160" s="19" customFormat="1" ht="15" customHeight="1" x14ac:dyDescent="0.25">
      <c r="A732" s="82"/>
      <c r="B732" s="82"/>
      <c r="C732" s="82"/>
      <c r="AF732" s="82"/>
      <c r="AG732" s="82"/>
      <c r="AH732" s="81"/>
      <c r="AI732" s="45"/>
      <c r="AJ732" s="46"/>
      <c r="AK732" s="46"/>
      <c r="AL732" s="46"/>
      <c r="AM732" s="46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  <c r="BJ732" s="45"/>
      <c r="BK732" s="45"/>
      <c r="BL732" s="45"/>
      <c r="BM732" s="45"/>
      <c r="BN732" s="45"/>
      <c r="BO732" s="45"/>
      <c r="BP732" s="45"/>
      <c r="BQ732" s="45"/>
      <c r="BR732" s="47"/>
      <c r="BS732" s="47"/>
      <c r="BT732" s="47"/>
      <c r="BU732" s="47"/>
      <c r="BV732" s="47"/>
      <c r="BW732" s="47"/>
      <c r="BX732" s="47"/>
      <c r="BY732" s="47"/>
      <c r="BZ732" s="47"/>
      <c r="CA732" s="47"/>
      <c r="CB732" s="47"/>
      <c r="CC732" s="47"/>
      <c r="CD732" s="47"/>
      <c r="CE732" s="47"/>
      <c r="CF732" s="47"/>
      <c r="CG732" s="47"/>
      <c r="CH732" s="47"/>
      <c r="CI732" s="47"/>
      <c r="CJ732" s="47"/>
      <c r="CK732" s="47"/>
      <c r="CL732" s="47"/>
      <c r="CM732" s="47"/>
      <c r="CN732" s="47"/>
      <c r="CO732" s="47"/>
      <c r="CP732" s="47"/>
      <c r="CQ732" s="47"/>
      <c r="CR732" s="47"/>
      <c r="CS732" s="47"/>
      <c r="CT732" s="47"/>
      <c r="CU732" s="47"/>
      <c r="CV732" s="47"/>
      <c r="CW732" s="47"/>
      <c r="CX732" s="47"/>
      <c r="CY732" s="47"/>
      <c r="CZ732" s="47"/>
      <c r="DA732" s="47"/>
      <c r="DB732" s="47"/>
      <c r="DC732" s="47"/>
      <c r="DD732" s="47"/>
      <c r="DE732" s="47"/>
      <c r="DF732" s="47"/>
      <c r="DG732" s="47"/>
      <c r="DH732" s="47"/>
      <c r="DI732" s="47"/>
      <c r="DJ732" s="47"/>
      <c r="DK732" s="47"/>
      <c r="DL732" s="47"/>
      <c r="DM732" s="47"/>
      <c r="DN732" s="47"/>
      <c r="DO732" s="47"/>
      <c r="DP732" s="47"/>
      <c r="DQ732" s="47"/>
      <c r="DR732" s="47"/>
      <c r="DS732" s="47"/>
      <c r="DT732" s="47"/>
      <c r="DU732" s="47"/>
      <c r="DV732" s="47"/>
      <c r="DW732" s="47"/>
      <c r="DX732" s="47"/>
      <c r="DY732" s="47"/>
      <c r="DZ732" s="47"/>
      <c r="EA732" s="47"/>
      <c r="EB732" s="47"/>
      <c r="EC732" s="47"/>
      <c r="ED732" s="47"/>
      <c r="EE732" s="47"/>
      <c r="EF732" s="47"/>
      <c r="EG732" s="47"/>
      <c r="EH732" s="47"/>
      <c r="EI732" s="47"/>
      <c r="EJ732" s="47"/>
      <c r="EK732" s="47"/>
      <c r="EL732" s="47"/>
      <c r="EM732" s="47"/>
      <c r="EN732" s="47"/>
      <c r="EO732" s="47"/>
      <c r="EP732" s="47"/>
      <c r="EQ732" s="47"/>
      <c r="ER732" s="47"/>
      <c r="ES732" s="47"/>
      <c r="EX732" s="48"/>
      <c r="EY732" s="48"/>
      <c r="EZ732" s="48"/>
      <c r="FA732" s="48"/>
      <c r="FB732" s="48"/>
      <c r="FC732" s="48"/>
      <c r="FD732" s="48"/>
    </row>
    <row r="733" spans="1:160" s="19" customFormat="1" ht="15" customHeight="1" x14ac:dyDescent="0.25">
      <c r="A733" s="82"/>
      <c r="B733" s="82"/>
      <c r="C733" s="82"/>
      <c r="AF733" s="82"/>
      <c r="AG733" s="82"/>
      <c r="AH733" s="81"/>
      <c r="AI733" s="45"/>
      <c r="AJ733" s="46"/>
      <c r="AK733" s="46"/>
      <c r="AL733" s="46"/>
      <c r="AM733" s="46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  <c r="BG733" s="45"/>
      <c r="BH733" s="45"/>
      <c r="BI733" s="45"/>
      <c r="BJ733" s="45"/>
      <c r="BK733" s="45"/>
      <c r="BL733" s="45"/>
      <c r="BM733" s="45"/>
      <c r="BN733" s="45"/>
      <c r="BO733" s="45"/>
      <c r="BP733" s="45"/>
      <c r="BQ733" s="45"/>
      <c r="BR733" s="47"/>
      <c r="BS733" s="47"/>
      <c r="BT733" s="47"/>
      <c r="BU733" s="47"/>
      <c r="BV733" s="47"/>
      <c r="BW733" s="47"/>
      <c r="BX733" s="47"/>
      <c r="BY733" s="47"/>
      <c r="BZ733" s="47"/>
      <c r="CA733" s="47"/>
      <c r="CB733" s="47"/>
      <c r="CC733" s="47"/>
      <c r="CD733" s="47"/>
      <c r="CE733" s="47"/>
      <c r="CF733" s="47"/>
      <c r="CG733" s="47"/>
      <c r="CH733" s="47"/>
      <c r="CI733" s="47"/>
      <c r="CJ733" s="47"/>
      <c r="CK733" s="47"/>
      <c r="CL733" s="47"/>
      <c r="CM733" s="47"/>
      <c r="CN733" s="47"/>
      <c r="CO733" s="47"/>
      <c r="CP733" s="47"/>
      <c r="CQ733" s="47"/>
      <c r="CR733" s="47"/>
      <c r="CS733" s="47"/>
      <c r="CT733" s="47"/>
      <c r="CU733" s="47"/>
      <c r="CV733" s="47"/>
      <c r="CW733" s="47"/>
      <c r="CX733" s="47"/>
      <c r="CY733" s="47"/>
      <c r="CZ733" s="47"/>
      <c r="DA733" s="47"/>
      <c r="DB733" s="47"/>
      <c r="DC733" s="47"/>
      <c r="DD733" s="47"/>
      <c r="DE733" s="47"/>
      <c r="DF733" s="47"/>
      <c r="DG733" s="47"/>
      <c r="DH733" s="47"/>
      <c r="DI733" s="47"/>
      <c r="DJ733" s="47"/>
      <c r="DK733" s="47"/>
      <c r="DL733" s="47"/>
      <c r="DM733" s="47"/>
      <c r="DN733" s="47"/>
      <c r="DO733" s="47"/>
      <c r="DP733" s="47"/>
      <c r="DQ733" s="47"/>
      <c r="DR733" s="47"/>
      <c r="DS733" s="47"/>
      <c r="DT733" s="47"/>
      <c r="DU733" s="47"/>
      <c r="DV733" s="47"/>
      <c r="DW733" s="47"/>
      <c r="DX733" s="47"/>
      <c r="DY733" s="47"/>
      <c r="DZ733" s="47"/>
      <c r="EA733" s="47"/>
      <c r="EB733" s="47"/>
      <c r="EC733" s="47"/>
      <c r="ED733" s="47"/>
      <c r="EE733" s="47"/>
      <c r="EF733" s="47"/>
      <c r="EG733" s="47"/>
      <c r="EH733" s="47"/>
      <c r="EI733" s="47"/>
      <c r="EJ733" s="47"/>
      <c r="EK733" s="47"/>
      <c r="EL733" s="47"/>
      <c r="EM733" s="47"/>
      <c r="EN733" s="47"/>
      <c r="EO733" s="47"/>
      <c r="EP733" s="47"/>
      <c r="EQ733" s="47"/>
      <c r="ER733" s="47"/>
      <c r="ES733" s="47"/>
      <c r="EX733" s="48"/>
      <c r="EY733" s="48"/>
      <c r="EZ733" s="48"/>
      <c r="FA733" s="48"/>
      <c r="FB733" s="48"/>
      <c r="FC733" s="48"/>
      <c r="FD733" s="48"/>
    </row>
    <row r="734" spans="1:160" s="19" customFormat="1" ht="15" customHeight="1" x14ac:dyDescent="0.25">
      <c r="A734" s="82"/>
      <c r="B734" s="82"/>
      <c r="C734" s="82"/>
      <c r="AF734" s="82"/>
      <c r="AG734" s="82"/>
      <c r="AH734" s="81"/>
      <c r="AI734" s="45"/>
      <c r="AJ734" s="46"/>
      <c r="AK734" s="46"/>
      <c r="AL734" s="46"/>
      <c r="AM734" s="46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5"/>
      <c r="BN734" s="45"/>
      <c r="BO734" s="45"/>
      <c r="BP734" s="45"/>
      <c r="BQ734" s="45"/>
      <c r="BR734" s="47"/>
      <c r="BS734" s="47"/>
      <c r="BT734" s="47"/>
      <c r="BU734" s="47"/>
      <c r="BV734" s="47"/>
      <c r="BW734" s="47"/>
      <c r="BX734" s="47"/>
      <c r="BY734" s="47"/>
      <c r="BZ734" s="47"/>
      <c r="CA734" s="47"/>
      <c r="CB734" s="47"/>
      <c r="CC734" s="47"/>
      <c r="CD734" s="47"/>
      <c r="CE734" s="47"/>
      <c r="CF734" s="47"/>
      <c r="CG734" s="47"/>
      <c r="CH734" s="47"/>
      <c r="CI734" s="47"/>
      <c r="CJ734" s="47"/>
      <c r="CK734" s="47"/>
      <c r="CL734" s="47"/>
      <c r="CM734" s="47"/>
      <c r="CN734" s="47"/>
      <c r="CO734" s="47"/>
      <c r="CP734" s="47"/>
      <c r="CQ734" s="47"/>
      <c r="CR734" s="47"/>
      <c r="CS734" s="47"/>
      <c r="CT734" s="47"/>
      <c r="CU734" s="47"/>
      <c r="CV734" s="47"/>
      <c r="CW734" s="47"/>
      <c r="CX734" s="47"/>
      <c r="CY734" s="47"/>
      <c r="CZ734" s="47"/>
      <c r="DA734" s="47"/>
      <c r="DB734" s="47"/>
      <c r="DC734" s="47"/>
      <c r="DD734" s="47"/>
      <c r="DE734" s="47"/>
      <c r="DF734" s="47"/>
      <c r="DG734" s="47"/>
      <c r="DH734" s="47"/>
      <c r="DI734" s="47"/>
      <c r="DJ734" s="47"/>
      <c r="DK734" s="47"/>
      <c r="DL734" s="47"/>
      <c r="DM734" s="47"/>
      <c r="DN734" s="47"/>
      <c r="DO734" s="47"/>
      <c r="DP734" s="47"/>
      <c r="DQ734" s="47"/>
      <c r="DR734" s="47"/>
      <c r="DS734" s="47"/>
      <c r="DT734" s="47"/>
      <c r="DU734" s="47"/>
      <c r="DV734" s="47"/>
      <c r="DW734" s="47"/>
      <c r="DX734" s="47"/>
      <c r="DY734" s="47"/>
      <c r="DZ734" s="47"/>
      <c r="EA734" s="47"/>
      <c r="EB734" s="47"/>
      <c r="EC734" s="47"/>
      <c r="ED734" s="47"/>
      <c r="EE734" s="47"/>
      <c r="EF734" s="47"/>
      <c r="EG734" s="47"/>
      <c r="EH734" s="47"/>
      <c r="EI734" s="47"/>
      <c r="EJ734" s="47"/>
      <c r="EK734" s="47"/>
      <c r="EL734" s="47"/>
      <c r="EM734" s="47"/>
      <c r="EN734" s="47"/>
      <c r="EO734" s="47"/>
      <c r="EP734" s="47"/>
      <c r="EQ734" s="47"/>
      <c r="ER734" s="47"/>
      <c r="ES734" s="47"/>
      <c r="EX734" s="48"/>
      <c r="EY734" s="48"/>
      <c r="EZ734" s="48"/>
      <c r="FA734" s="48"/>
      <c r="FB734" s="48"/>
      <c r="FC734" s="48"/>
      <c r="FD734" s="48"/>
    </row>
    <row r="735" spans="1:160" s="19" customFormat="1" ht="15" customHeight="1" x14ac:dyDescent="0.25">
      <c r="A735" s="82"/>
      <c r="B735" s="82"/>
      <c r="C735" s="82"/>
      <c r="AF735" s="82"/>
      <c r="AG735" s="82"/>
      <c r="AH735" s="81"/>
      <c r="AI735" s="45"/>
      <c r="AJ735" s="46"/>
      <c r="AK735" s="46"/>
      <c r="AL735" s="46"/>
      <c r="AM735" s="46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5"/>
      <c r="BN735" s="45"/>
      <c r="BO735" s="45"/>
      <c r="BP735" s="45"/>
      <c r="BQ735" s="45"/>
      <c r="BR735" s="47"/>
      <c r="BS735" s="47"/>
      <c r="BT735" s="47"/>
      <c r="BU735" s="47"/>
      <c r="BV735" s="47"/>
      <c r="BW735" s="47"/>
      <c r="BX735" s="47"/>
      <c r="BY735" s="47"/>
      <c r="BZ735" s="47"/>
      <c r="CA735" s="47"/>
      <c r="CB735" s="47"/>
      <c r="CC735" s="47"/>
      <c r="CD735" s="47"/>
      <c r="CE735" s="47"/>
      <c r="CF735" s="47"/>
      <c r="CG735" s="47"/>
      <c r="CH735" s="47"/>
      <c r="CI735" s="47"/>
      <c r="CJ735" s="47"/>
      <c r="CK735" s="47"/>
      <c r="CL735" s="47"/>
      <c r="CM735" s="47"/>
      <c r="CN735" s="47"/>
      <c r="CO735" s="47"/>
      <c r="CP735" s="47"/>
      <c r="CQ735" s="47"/>
      <c r="CR735" s="47"/>
      <c r="CS735" s="47"/>
      <c r="CT735" s="47"/>
      <c r="CU735" s="47"/>
      <c r="CV735" s="47"/>
      <c r="CW735" s="47"/>
      <c r="CX735" s="47"/>
      <c r="CY735" s="47"/>
      <c r="CZ735" s="47"/>
      <c r="DA735" s="47"/>
      <c r="DB735" s="47"/>
      <c r="DC735" s="47"/>
      <c r="DD735" s="47"/>
      <c r="DE735" s="47"/>
      <c r="DF735" s="47"/>
      <c r="DG735" s="47"/>
      <c r="DH735" s="47"/>
      <c r="DI735" s="47"/>
      <c r="DJ735" s="47"/>
      <c r="DK735" s="47"/>
      <c r="DL735" s="47"/>
      <c r="DM735" s="47"/>
      <c r="DN735" s="47"/>
      <c r="DO735" s="47"/>
      <c r="DP735" s="47"/>
      <c r="DQ735" s="47"/>
      <c r="DR735" s="47"/>
      <c r="DS735" s="47"/>
      <c r="DT735" s="47"/>
      <c r="DU735" s="47"/>
      <c r="DV735" s="47"/>
      <c r="DW735" s="47"/>
      <c r="DX735" s="47"/>
      <c r="DY735" s="47"/>
      <c r="DZ735" s="47"/>
      <c r="EA735" s="47"/>
      <c r="EB735" s="47"/>
      <c r="EC735" s="47"/>
      <c r="ED735" s="47"/>
      <c r="EE735" s="47"/>
      <c r="EF735" s="47"/>
      <c r="EG735" s="47"/>
      <c r="EH735" s="47"/>
      <c r="EI735" s="47"/>
      <c r="EJ735" s="47"/>
      <c r="EK735" s="47"/>
      <c r="EL735" s="47"/>
      <c r="EM735" s="47"/>
      <c r="EN735" s="47"/>
      <c r="EO735" s="47"/>
      <c r="EP735" s="47"/>
      <c r="EQ735" s="47"/>
      <c r="ER735" s="47"/>
      <c r="ES735" s="47"/>
      <c r="EX735" s="48"/>
      <c r="EY735" s="48"/>
      <c r="EZ735" s="48"/>
      <c r="FA735" s="48"/>
      <c r="FB735" s="48"/>
      <c r="FC735" s="48"/>
      <c r="FD735" s="48"/>
    </row>
    <row r="736" spans="1:160" s="19" customFormat="1" ht="15" customHeight="1" x14ac:dyDescent="0.25">
      <c r="A736" s="82"/>
      <c r="B736" s="82"/>
      <c r="C736" s="82"/>
      <c r="AF736" s="82"/>
      <c r="AG736" s="82"/>
      <c r="AH736" s="81"/>
      <c r="AI736" s="45"/>
      <c r="AJ736" s="46"/>
      <c r="AK736" s="46"/>
      <c r="AL736" s="46"/>
      <c r="AM736" s="46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  <c r="BJ736" s="45"/>
      <c r="BK736" s="45"/>
      <c r="BL736" s="45"/>
      <c r="BM736" s="45"/>
      <c r="BN736" s="45"/>
      <c r="BO736" s="45"/>
      <c r="BP736" s="45"/>
      <c r="BQ736" s="45"/>
      <c r="BR736" s="47"/>
      <c r="BS736" s="47"/>
      <c r="BT736" s="47"/>
      <c r="BU736" s="47"/>
      <c r="BV736" s="47"/>
      <c r="BW736" s="47"/>
      <c r="BX736" s="47"/>
      <c r="BY736" s="47"/>
      <c r="BZ736" s="47"/>
      <c r="CA736" s="47"/>
      <c r="CB736" s="47"/>
      <c r="CC736" s="47"/>
      <c r="CD736" s="47"/>
      <c r="CE736" s="47"/>
      <c r="CF736" s="47"/>
      <c r="CG736" s="47"/>
      <c r="CH736" s="47"/>
      <c r="CI736" s="47"/>
      <c r="CJ736" s="47"/>
      <c r="CK736" s="47"/>
      <c r="CL736" s="47"/>
      <c r="CM736" s="47"/>
      <c r="CN736" s="47"/>
      <c r="CO736" s="47"/>
      <c r="CP736" s="47"/>
      <c r="CQ736" s="47"/>
      <c r="CR736" s="47"/>
      <c r="CS736" s="47"/>
      <c r="CT736" s="47"/>
      <c r="CU736" s="47"/>
      <c r="CV736" s="47"/>
      <c r="CW736" s="47"/>
      <c r="CX736" s="47"/>
      <c r="CY736" s="47"/>
      <c r="CZ736" s="47"/>
      <c r="DA736" s="47"/>
      <c r="DB736" s="47"/>
      <c r="DC736" s="47"/>
      <c r="DD736" s="47"/>
      <c r="DE736" s="47"/>
      <c r="DF736" s="47"/>
      <c r="DG736" s="47"/>
      <c r="DH736" s="47"/>
      <c r="DI736" s="47"/>
      <c r="DJ736" s="47"/>
      <c r="DK736" s="47"/>
      <c r="DL736" s="47"/>
      <c r="DM736" s="47"/>
      <c r="DN736" s="47"/>
      <c r="DO736" s="47"/>
      <c r="DP736" s="47"/>
      <c r="DQ736" s="47"/>
      <c r="DR736" s="47"/>
      <c r="DS736" s="47"/>
      <c r="DT736" s="47"/>
      <c r="DU736" s="47"/>
      <c r="DV736" s="47"/>
      <c r="DW736" s="47"/>
      <c r="DX736" s="47"/>
      <c r="DY736" s="47"/>
      <c r="DZ736" s="47"/>
      <c r="EA736" s="47"/>
      <c r="EB736" s="47"/>
      <c r="EC736" s="47"/>
      <c r="ED736" s="47"/>
      <c r="EE736" s="47"/>
      <c r="EF736" s="47"/>
      <c r="EG736" s="47"/>
      <c r="EH736" s="47"/>
      <c r="EI736" s="47"/>
      <c r="EJ736" s="47"/>
      <c r="EK736" s="47"/>
      <c r="EL736" s="47"/>
      <c r="EM736" s="47"/>
      <c r="EN736" s="47"/>
      <c r="EO736" s="47"/>
      <c r="EP736" s="47"/>
      <c r="EQ736" s="47"/>
      <c r="ER736" s="47"/>
      <c r="ES736" s="47"/>
      <c r="EX736" s="48"/>
      <c r="EY736" s="48"/>
      <c r="EZ736" s="48"/>
      <c r="FA736" s="48"/>
      <c r="FB736" s="48"/>
      <c r="FC736" s="48"/>
      <c r="FD736" s="48"/>
    </row>
    <row r="737" spans="1:160" s="19" customFormat="1" ht="15" customHeight="1" x14ac:dyDescent="0.25">
      <c r="A737" s="82"/>
      <c r="B737" s="82"/>
      <c r="C737" s="82"/>
      <c r="AF737" s="82"/>
      <c r="AG737" s="82"/>
      <c r="AH737" s="81"/>
      <c r="AI737" s="45"/>
      <c r="AJ737" s="46"/>
      <c r="AK737" s="46"/>
      <c r="AL737" s="46"/>
      <c r="AM737" s="46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5"/>
      <c r="BN737" s="45"/>
      <c r="BO737" s="45"/>
      <c r="BP737" s="45"/>
      <c r="BQ737" s="45"/>
      <c r="BR737" s="47"/>
      <c r="BS737" s="47"/>
      <c r="BT737" s="47"/>
      <c r="BU737" s="47"/>
      <c r="BV737" s="47"/>
      <c r="BW737" s="47"/>
      <c r="BX737" s="47"/>
      <c r="BY737" s="47"/>
      <c r="BZ737" s="47"/>
      <c r="CA737" s="47"/>
      <c r="CB737" s="47"/>
      <c r="CC737" s="47"/>
      <c r="CD737" s="47"/>
      <c r="CE737" s="47"/>
      <c r="CF737" s="47"/>
      <c r="CG737" s="47"/>
      <c r="CH737" s="47"/>
      <c r="CI737" s="47"/>
      <c r="CJ737" s="47"/>
      <c r="CK737" s="47"/>
      <c r="CL737" s="47"/>
      <c r="CM737" s="47"/>
      <c r="CN737" s="47"/>
      <c r="CO737" s="47"/>
      <c r="CP737" s="47"/>
      <c r="CQ737" s="47"/>
      <c r="CR737" s="47"/>
      <c r="CS737" s="47"/>
      <c r="CT737" s="47"/>
      <c r="CU737" s="47"/>
      <c r="CV737" s="47"/>
      <c r="CW737" s="47"/>
      <c r="CX737" s="47"/>
      <c r="CY737" s="47"/>
      <c r="CZ737" s="47"/>
      <c r="DA737" s="47"/>
      <c r="DB737" s="47"/>
      <c r="DC737" s="47"/>
      <c r="DD737" s="47"/>
      <c r="DE737" s="47"/>
      <c r="DF737" s="47"/>
      <c r="DG737" s="47"/>
      <c r="DH737" s="47"/>
      <c r="DI737" s="47"/>
      <c r="DJ737" s="47"/>
      <c r="DK737" s="47"/>
      <c r="DL737" s="47"/>
      <c r="DM737" s="47"/>
      <c r="DN737" s="47"/>
      <c r="DO737" s="47"/>
      <c r="DP737" s="47"/>
      <c r="DQ737" s="47"/>
      <c r="DR737" s="47"/>
      <c r="DS737" s="47"/>
      <c r="DT737" s="47"/>
      <c r="DU737" s="47"/>
      <c r="DV737" s="47"/>
      <c r="DW737" s="47"/>
      <c r="DX737" s="47"/>
      <c r="DY737" s="47"/>
      <c r="DZ737" s="47"/>
      <c r="EA737" s="47"/>
      <c r="EB737" s="47"/>
      <c r="EC737" s="47"/>
      <c r="ED737" s="47"/>
      <c r="EE737" s="47"/>
      <c r="EF737" s="47"/>
      <c r="EG737" s="47"/>
      <c r="EH737" s="47"/>
      <c r="EI737" s="47"/>
      <c r="EJ737" s="47"/>
      <c r="EK737" s="47"/>
      <c r="EL737" s="47"/>
      <c r="EM737" s="47"/>
      <c r="EN737" s="47"/>
      <c r="EO737" s="47"/>
      <c r="EP737" s="47"/>
      <c r="EQ737" s="47"/>
      <c r="ER737" s="47"/>
      <c r="ES737" s="47"/>
      <c r="EX737" s="48"/>
      <c r="EY737" s="48"/>
      <c r="EZ737" s="48"/>
      <c r="FA737" s="48"/>
      <c r="FB737" s="48"/>
      <c r="FC737" s="48"/>
      <c r="FD737" s="48"/>
    </row>
    <row r="738" spans="1:160" s="19" customFormat="1" ht="15" customHeight="1" x14ac:dyDescent="0.25">
      <c r="A738" s="82"/>
      <c r="B738" s="82"/>
      <c r="C738" s="82"/>
      <c r="AF738" s="82"/>
      <c r="AG738" s="82"/>
      <c r="AH738" s="81"/>
      <c r="AI738" s="45"/>
      <c r="AJ738" s="46"/>
      <c r="AK738" s="46"/>
      <c r="AL738" s="46"/>
      <c r="AM738" s="46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  <c r="BJ738" s="45"/>
      <c r="BK738" s="45"/>
      <c r="BL738" s="45"/>
      <c r="BM738" s="45"/>
      <c r="BN738" s="45"/>
      <c r="BO738" s="45"/>
      <c r="BP738" s="45"/>
      <c r="BQ738" s="45"/>
      <c r="BR738" s="47"/>
      <c r="BS738" s="47"/>
      <c r="BT738" s="47"/>
      <c r="BU738" s="47"/>
      <c r="BV738" s="47"/>
      <c r="BW738" s="47"/>
      <c r="BX738" s="47"/>
      <c r="BY738" s="47"/>
      <c r="BZ738" s="47"/>
      <c r="CA738" s="47"/>
      <c r="CB738" s="47"/>
      <c r="CC738" s="47"/>
      <c r="CD738" s="47"/>
      <c r="CE738" s="47"/>
      <c r="CF738" s="47"/>
      <c r="CG738" s="47"/>
      <c r="CH738" s="47"/>
      <c r="CI738" s="47"/>
      <c r="CJ738" s="47"/>
      <c r="CK738" s="47"/>
      <c r="CL738" s="47"/>
      <c r="CM738" s="47"/>
      <c r="CN738" s="47"/>
      <c r="CO738" s="47"/>
      <c r="CP738" s="47"/>
      <c r="CQ738" s="47"/>
      <c r="CR738" s="47"/>
      <c r="CS738" s="47"/>
      <c r="CT738" s="47"/>
      <c r="CU738" s="47"/>
      <c r="CV738" s="47"/>
      <c r="CW738" s="47"/>
      <c r="CX738" s="47"/>
      <c r="CY738" s="47"/>
      <c r="CZ738" s="47"/>
      <c r="DA738" s="47"/>
      <c r="DB738" s="47"/>
      <c r="DC738" s="47"/>
      <c r="DD738" s="47"/>
      <c r="DE738" s="47"/>
      <c r="DF738" s="47"/>
      <c r="DG738" s="47"/>
      <c r="DH738" s="47"/>
      <c r="DI738" s="47"/>
      <c r="DJ738" s="47"/>
      <c r="DK738" s="47"/>
      <c r="DL738" s="47"/>
      <c r="DM738" s="47"/>
      <c r="DN738" s="47"/>
      <c r="DO738" s="47"/>
      <c r="DP738" s="47"/>
      <c r="DQ738" s="47"/>
      <c r="DR738" s="47"/>
      <c r="DS738" s="47"/>
      <c r="DT738" s="47"/>
      <c r="DU738" s="47"/>
      <c r="DV738" s="47"/>
      <c r="DW738" s="47"/>
      <c r="DX738" s="47"/>
      <c r="DY738" s="47"/>
      <c r="DZ738" s="47"/>
      <c r="EA738" s="47"/>
      <c r="EB738" s="47"/>
      <c r="EC738" s="47"/>
      <c r="ED738" s="47"/>
      <c r="EE738" s="47"/>
      <c r="EF738" s="47"/>
      <c r="EG738" s="47"/>
      <c r="EH738" s="47"/>
      <c r="EI738" s="47"/>
      <c r="EJ738" s="47"/>
      <c r="EK738" s="47"/>
      <c r="EL738" s="47"/>
      <c r="EM738" s="47"/>
      <c r="EN738" s="47"/>
      <c r="EO738" s="47"/>
      <c r="EP738" s="47"/>
      <c r="EQ738" s="47"/>
      <c r="ER738" s="47"/>
      <c r="ES738" s="47"/>
      <c r="EX738" s="48"/>
      <c r="EY738" s="48"/>
      <c r="EZ738" s="48"/>
      <c r="FA738" s="48"/>
      <c r="FB738" s="48"/>
      <c r="FC738" s="48"/>
      <c r="FD738" s="48"/>
    </row>
    <row r="739" spans="1:160" s="19" customFormat="1" ht="15" customHeight="1" x14ac:dyDescent="0.25">
      <c r="A739" s="82"/>
      <c r="B739" s="82"/>
      <c r="C739" s="82"/>
      <c r="AF739" s="82"/>
      <c r="AG739" s="82"/>
      <c r="AH739" s="81"/>
      <c r="AI739" s="45"/>
      <c r="AJ739" s="46"/>
      <c r="AK739" s="46"/>
      <c r="AL739" s="46"/>
      <c r="AM739" s="46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45"/>
      <c r="BD739" s="45"/>
      <c r="BE739" s="45"/>
      <c r="BF739" s="45"/>
      <c r="BG739" s="45"/>
      <c r="BH739" s="45"/>
      <c r="BI739" s="45"/>
      <c r="BJ739" s="45"/>
      <c r="BK739" s="45"/>
      <c r="BL739" s="45"/>
      <c r="BM739" s="45"/>
      <c r="BN739" s="45"/>
      <c r="BO739" s="45"/>
      <c r="BP739" s="45"/>
      <c r="BQ739" s="45"/>
      <c r="BR739" s="47"/>
      <c r="BS739" s="47"/>
      <c r="BT739" s="47"/>
      <c r="BU739" s="47"/>
      <c r="BV739" s="47"/>
      <c r="BW739" s="47"/>
      <c r="BX739" s="47"/>
      <c r="BY739" s="47"/>
      <c r="BZ739" s="47"/>
      <c r="CA739" s="47"/>
      <c r="CB739" s="47"/>
      <c r="CC739" s="47"/>
      <c r="CD739" s="47"/>
      <c r="CE739" s="47"/>
      <c r="CF739" s="47"/>
      <c r="CG739" s="47"/>
      <c r="CH739" s="47"/>
      <c r="CI739" s="47"/>
      <c r="CJ739" s="47"/>
      <c r="CK739" s="47"/>
      <c r="CL739" s="47"/>
      <c r="CM739" s="47"/>
      <c r="CN739" s="47"/>
      <c r="CO739" s="47"/>
      <c r="CP739" s="47"/>
      <c r="CQ739" s="47"/>
      <c r="CR739" s="47"/>
      <c r="CS739" s="47"/>
      <c r="CT739" s="47"/>
      <c r="CU739" s="47"/>
      <c r="CV739" s="47"/>
      <c r="CW739" s="47"/>
      <c r="CX739" s="47"/>
      <c r="CY739" s="47"/>
      <c r="CZ739" s="47"/>
      <c r="DA739" s="47"/>
      <c r="DB739" s="47"/>
      <c r="DC739" s="47"/>
      <c r="DD739" s="47"/>
      <c r="DE739" s="47"/>
      <c r="DF739" s="47"/>
      <c r="DG739" s="47"/>
      <c r="DH739" s="47"/>
      <c r="DI739" s="47"/>
      <c r="DJ739" s="47"/>
      <c r="DK739" s="47"/>
      <c r="DL739" s="47"/>
      <c r="DM739" s="47"/>
      <c r="DN739" s="47"/>
      <c r="DO739" s="47"/>
      <c r="DP739" s="47"/>
      <c r="DQ739" s="47"/>
      <c r="DR739" s="47"/>
      <c r="DS739" s="47"/>
      <c r="DT739" s="47"/>
      <c r="DU739" s="47"/>
      <c r="DV739" s="47"/>
      <c r="DW739" s="47"/>
      <c r="DX739" s="47"/>
      <c r="DY739" s="47"/>
      <c r="DZ739" s="47"/>
      <c r="EA739" s="47"/>
      <c r="EB739" s="47"/>
      <c r="EC739" s="47"/>
      <c r="ED739" s="47"/>
      <c r="EE739" s="47"/>
      <c r="EF739" s="47"/>
      <c r="EG739" s="47"/>
      <c r="EH739" s="47"/>
      <c r="EI739" s="47"/>
      <c r="EJ739" s="47"/>
      <c r="EK739" s="47"/>
      <c r="EL739" s="47"/>
      <c r="EM739" s="47"/>
      <c r="EN739" s="47"/>
      <c r="EO739" s="47"/>
      <c r="EP739" s="47"/>
      <c r="EQ739" s="47"/>
      <c r="ER739" s="47"/>
      <c r="ES739" s="47"/>
      <c r="EX739" s="48"/>
      <c r="EY739" s="48"/>
      <c r="EZ739" s="48"/>
      <c r="FA739" s="48"/>
      <c r="FB739" s="48"/>
      <c r="FC739" s="48"/>
      <c r="FD739" s="48"/>
    </row>
    <row r="740" spans="1:160" s="19" customFormat="1" ht="15" customHeight="1" x14ac:dyDescent="0.25">
      <c r="A740" s="82"/>
      <c r="B740" s="82"/>
      <c r="C740" s="82"/>
      <c r="AF740" s="82"/>
      <c r="AG740" s="82"/>
      <c r="AH740" s="81"/>
      <c r="AI740" s="45"/>
      <c r="AJ740" s="46"/>
      <c r="AK740" s="46"/>
      <c r="AL740" s="46"/>
      <c r="AM740" s="46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  <c r="BG740" s="45"/>
      <c r="BH740" s="45"/>
      <c r="BI740" s="45"/>
      <c r="BJ740" s="45"/>
      <c r="BK740" s="45"/>
      <c r="BL740" s="45"/>
      <c r="BM740" s="45"/>
      <c r="BN740" s="45"/>
      <c r="BO740" s="45"/>
      <c r="BP740" s="45"/>
      <c r="BQ740" s="45"/>
      <c r="BR740" s="47"/>
      <c r="BS740" s="47"/>
      <c r="BT740" s="47"/>
      <c r="BU740" s="47"/>
      <c r="BV740" s="47"/>
      <c r="BW740" s="47"/>
      <c r="BX740" s="47"/>
      <c r="BY740" s="47"/>
      <c r="BZ740" s="47"/>
      <c r="CA740" s="47"/>
      <c r="CB740" s="47"/>
      <c r="CC740" s="47"/>
      <c r="CD740" s="47"/>
      <c r="CE740" s="47"/>
      <c r="CF740" s="47"/>
      <c r="CG740" s="47"/>
      <c r="CH740" s="47"/>
      <c r="CI740" s="47"/>
      <c r="CJ740" s="47"/>
      <c r="CK740" s="47"/>
      <c r="CL740" s="47"/>
      <c r="CM740" s="47"/>
      <c r="CN740" s="47"/>
      <c r="CO740" s="47"/>
      <c r="CP740" s="47"/>
      <c r="CQ740" s="47"/>
      <c r="CR740" s="47"/>
      <c r="CS740" s="47"/>
      <c r="CT740" s="47"/>
      <c r="CU740" s="47"/>
      <c r="CV740" s="47"/>
      <c r="CW740" s="47"/>
      <c r="CX740" s="47"/>
      <c r="CY740" s="47"/>
      <c r="CZ740" s="47"/>
      <c r="DA740" s="47"/>
      <c r="DB740" s="47"/>
      <c r="DC740" s="47"/>
      <c r="DD740" s="47"/>
      <c r="DE740" s="47"/>
      <c r="DF740" s="47"/>
      <c r="DG740" s="47"/>
      <c r="DH740" s="47"/>
      <c r="DI740" s="47"/>
      <c r="DJ740" s="47"/>
      <c r="DK740" s="47"/>
      <c r="DL740" s="47"/>
      <c r="DM740" s="47"/>
      <c r="DN740" s="47"/>
      <c r="DO740" s="47"/>
      <c r="DP740" s="47"/>
      <c r="DQ740" s="47"/>
      <c r="DR740" s="47"/>
      <c r="DS740" s="47"/>
      <c r="DT740" s="47"/>
      <c r="DU740" s="47"/>
      <c r="DV740" s="47"/>
      <c r="DW740" s="47"/>
      <c r="DX740" s="47"/>
      <c r="DY740" s="47"/>
      <c r="DZ740" s="47"/>
      <c r="EA740" s="47"/>
      <c r="EB740" s="47"/>
      <c r="EC740" s="47"/>
      <c r="ED740" s="47"/>
      <c r="EE740" s="47"/>
      <c r="EF740" s="47"/>
      <c r="EG740" s="47"/>
      <c r="EH740" s="47"/>
      <c r="EI740" s="47"/>
      <c r="EJ740" s="47"/>
      <c r="EK740" s="47"/>
      <c r="EL740" s="47"/>
      <c r="EM740" s="47"/>
      <c r="EN740" s="47"/>
      <c r="EO740" s="47"/>
      <c r="EP740" s="47"/>
      <c r="EQ740" s="47"/>
      <c r="ER740" s="47"/>
      <c r="ES740" s="47"/>
      <c r="EX740" s="48"/>
      <c r="EY740" s="48"/>
      <c r="EZ740" s="48"/>
      <c r="FA740" s="48"/>
      <c r="FB740" s="48"/>
      <c r="FC740" s="48"/>
      <c r="FD740" s="48"/>
    </row>
    <row r="741" spans="1:160" s="19" customFormat="1" ht="15" customHeight="1" x14ac:dyDescent="0.25">
      <c r="A741" s="82"/>
      <c r="B741" s="82"/>
      <c r="C741" s="82"/>
      <c r="AF741" s="82"/>
      <c r="AG741" s="82"/>
      <c r="AH741" s="81"/>
      <c r="AI741" s="45"/>
      <c r="AJ741" s="46"/>
      <c r="AK741" s="46"/>
      <c r="AL741" s="46"/>
      <c r="AM741" s="46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  <c r="BG741" s="45"/>
      <c r="BH741" s="45"/>
      <c r="BI741" s="45"/>
      <c r="BJ741" s="45"/>
      <c r="BK741" s="45"/>
      <c r="BL741" s="45"/>
      <c r="BM741" s="45"/>
      <c r="BN741" s="45"/>
      <c r="BO741" s="45"/>
      <c r="BP741" s="45"/>
      <c r="BQ741" s="45"/>
      <c r="BR741" s="47"/>
      <c r="BS741" s="47"/>
      <c r="BT741" s="47"/>
      <c r="BU741" s="47"/>
      <c r="BV741" s="47"/>
      <c r="BW741" s="47"/>
      <c r="BX741" s="47"/>
      <c r="BY741" s="47"/>
      <c r="BZ741" s="47"/>
      <c r="CA741" s="47"/>
      <c r="CB741" s="47"/>
      <c r="CC741" s="47"/>
      <c r="CD741" s="47"/>
      <c r="CE741" s="47"/>
      <c r="CF741" s="47"/>
      <c r="CG741" s="47"/>
      <c r="CH741" s="47"/>
      <c r="CI741" s="47"/>
      <c r="CJ741" s="47"/>
      <c r="CK741" s="47"/>
      <c r="CL741" s="47"/>
      <c r="CM741" s="47"/>
      <c r="CN741" s="47"/>
      <c r="CO741" s="47"/>
      <c r="CP741" s="47"/>
      <c r="CQ741" s="47"/>
      <c r="CR741" s="47"/>
      <c r="CS741" s="47"/>
      <c r="CT741" s="47"/>
      <c r="CU741" s="47"/>
      <c r="CV741" s="47"/>
      <c r="CW741" s="47"/>
      <c r="CX741" s="47"/>
      <c r="CY741" s="47"/>
      <c r="CZ741" s="47"/>
      <c r="DA741" s="47"/>
      <c r="DB741" s="47"/>
      <c r="DC741" s="47"/>
      <c r="DD741" s="47"/>
      <c r="DE741" s="47"/>
      <c r="DF741" s="47"/>
      <c r="DG741" s="47"/>
      <c r="DH741" s="47"/>
      <c r="DI741" s="47"/>
      <c r="DJ741" s="47"/>
      <c r="DK741" s="47"/>
      <c r="DL741" s="47"/>
      <c r="DM741" s="47"/>
      <c r="DN741" s="47"/>
      <c r="DO741" s="47"/>
      <c r="DP741" s="47"/>
      <c r="DQ741" s="47"/>
      <c r="DR741" s="47"/>
      <c r="DS741" s="47"/>
      <c r="DT741" s="47"/>
      <c r="DU741" s="47"/>
      <c r="DV741" s="47"/>
      <c r="DW741" s="47"/>
      <c r="DX741" s="47"/>
      <c r="DY741" s="47"/>
      <c r="DZ741" s="47"/>
      <c r="EA741" s="47"/>
      <c r="EB741" s="47"/>
      <c r="EC741" s="47"/>
      <c r="ED741" s="47"/>
      <c r="EE741" s="47"/>
      <c r="EF741" s="47"/>
      <c r="EG741" s="47"/>
      <c r="EH741" s="47"/>
      <c r="EI741" s="47"/>
      <c r="EJ741" s="47"/>
      <c r="EK741" s="47"/>
      <c r="EL741" s="47"/>
      <c r="EM741" s="47"/>
      <c r="EN741" s="47"/>
      <c r="EO741" s="47"/>
      <c r="EP741" s="47"/>
      <c r="EQ741" s="47"/>
      <c r="ER741" s="47"/>
      <c r="ES741" s="47"/>
      <c r="EX741" s="48"/>
      <c r="EY741" s="48"/>
      <c r="EZ741" s="48"/>
      <c r="FA741" s="48"/>
      <c r="FB741" s="48"/>
      <c r="FC741" s="48"/>
      <c r="FD741" s="48"/>
    </row>
    <row r="742" spans="1:160" s="19" customFormat="1" ht="15" customHeight="1" x14ac:dyDescent="0.25">
      <c r="A742" s="82"/>
      <c r="B742" s="82"/>
      <c r="C742" s="82"/>
      <c r="AF742" s="82"/>
      <c r="AG742" s="82"/>
      <c r="AH742" s="81"/>
      <c r="AI742" s="45"/>
      <c r="AJ742" s="46"/>
      <c r="AK742" s="46"/>
      <c r="AL742" s="46"/>
      <c r="AM742" s="46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  <c r="BG742" s="45"/>
      <c r="BH742" s="45"/>
      <c r="BI742" s="45"/>
      <c r="BJ742" s="45"/>
      <c r="BK742" s="45"/>
      <c r="BL742" s="45"/>
      <c r="BM742" s="45"/>
      <c r="BN742" s="45"/>
      <c r="BO742" s="45"/>
      <c r="BP742" s="45"/>
      <c r="BQ742" s="45"/>
      <c r="BR742" s="47"/>
      <c r="BS742" s="47"/>
      <c r="BT742" s="47"/>
      <c r="BU742" s="47"/>
      <c r="BV742" s="47"/>
      <c r="BW742" s="47"/>
      <c r="BX742" s="47"/>
      <c r="BY742" s="47"/>
      <c r="BZ742" s="47"/>
      <c r="CA742" s="47"/>
      <c r="CB742" s="47"/>
      <c r="CC742" s="47"/>
      <c r="CD742" s="47"/>
      <c r="CE742" s="47"/>
      <c r="CF742" s="47"/>
      <c r="CG742" s="47"/>
      <c r="CH742" s="47"/>
      <c r="CI742" s="47"/>
      <c r="CJ742" s="47"/>
      <c r="CK742" s="47"/>
      <c r="CL742" s="47"/>
      <c r="CM742" s="47"/>
      <c r="CN742" s="47"/>
      <c r="CO742" s="47"/>
      <c r="CP742" s="47"/>
      <c r="CQ742" s="47"/>
      <c r="CR742" s="47"/>
      <c r="CS742" s="47"/>
      <c r="CT742" s="47"/>
      <c r="CU742" s="47"/>
      <c r="CV742" s="47"/>
      <c r="CW742" s="47"/>
      <c r="CX742" s="47"/>
      <c r="CY742" s="47"/>
      <c r="CZ742" s="47"/>
      <c r="DA742" s="47"/>
      <c r="DB742" s="47"/>
      <c r="DC742" s="47"/>
      <c r="DD742" s="47"/>
      <c r="DE742" s="47"/>
      <c r="DF742" s="47"/>
      <c r="DG742" s="47"/>
      <c r="DH742" s="47"/>
      <c r="DI742" s="47"/>
      <c r="DJ742" s="47"/>
      <c r="DK742" s="47"/>
      <c r="DL742" s="47"/>
      <c r="DM742" s="47"/>
      <c r="DN742" s="47"/>
      <c r="DO742" s="47"/>
      <c r="DP742" s="47"/>
      <c r="DQ742" s="47"/>
      <c r="DR742" s="47"/>
      <c r="DS742" s="47"/>
      <c r="DT742" s="47"/>
      <c r="DU742" s="47"/>
      <c r="DV742" s="47"/>
      <c r="DW742" s="47"/>
      <c r="DX742" s="47"/>
      <c r="DY742" s="47"/>
      <c r="DZ742" s="47"/>
      <c r="EA742" s="47"/>
      <c r="EB742" s="47"/>
      <c r="EC742" s="47"/>
      <c r="ED742" s="47"/>
      <c r="EE742" s="47"/>
      <c r="EF742" s="47"/>
      <c r="EG742" s="47"/>
      <c r="EH742" s="47"/>
      <c r="EI742" s="47"/>
      <c r="EJ742" s="47"/>
      <c r="EK742" s="47"/>
      <c r="EL742" s="47"/>
      <c r="EM742" s="47"/>
      <c r="EN742" s="47"/>
      <c r="EO742" s="47"/>
      <c r="EP742" s="47"/>
      <c r="EQ742" s="47"/>
      <c r="ER742" s="47"/>
      <c r="ES742" s="47"/>
      <c r="EX742" s="48"/>
      <c r="EY742" s="48"/>
      <c r="EZ742" s="48"/>
      <c r="FA742" s="48"/>
      <c r="FB742" s="48"/>
      <c r="FC742" s="48"/>
      <c r="FD742" s="48"/>
    </row>
    <row r="743" spans="1:160" s="19" customFormat="1" ht="15" customHeight="1" x14ac:dyDescent="0.25">
      <c r="A743" s="82"/>
      <c r="B743" s="82"/>
      <c r="C743" s="82"/>
      <c r="AF743" s="82"/>
      <c r="AG743" s="82"/>
      <c r="AH743" s="81"/>
      <c r="AI743" s="45"/>
      <c r="AJ743" s="46"/>
      <c r="AK743" s="46"/>
      <c r="AL743" s="46"/>
      <c r="AM743" s="46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  <c r="BJ743" s="45"/>
      <c r="BK743" s="45"/>
      <c r="BL743" s="45"/>
      <c r="BM743" s="45"/>
      <c r="BN743" s="45"/>
      <c r="BO743" s="45"/>
      <c r="BP743" s="45"/>
      <c r="BQ743" s="45"/>
      <c r="BR743" s="47"/>
      <c r="BS743" s="47"/>
      <c r="BT743" s="47"/>
      <c r="BU743" s="47"/>
      <c r="BV743" s="47"/>
      <c r="BW743" s="47"/>
      <c r="BX743" s="47"/>
      <c r="BY743" s="47"/>
      <c r="BZ743" s="47"/>
      <c r="CA743" s="47"/>
      <c r="CB743" s="47"/>
      <c r="CC743" s="47"/>
      <c r="CD743" s="47"/>
      <c r="CE743" s="47"/>
      <c r="CF743" s="47"/>
      <c r="CG743" s="47"/>
      <c r="CH743" s="47"/>
      <c r="CI743" s="47"/>
      <c r="CJ743" s="47"/>
      <c r="CK743" s="47"/>
      <c r="CL743" s="47"/>
      <c r="CM743" s="47"/>
      <c r="CN743" s="47"/>
      <c r="CO743" s="47"/>
      <c r="CP743" s="47"/>
      <c r="CQ743" s="47"/>
      <c r="CR743" s="47"/>
      <c r="CS743" s="47"/>
      <c r="CT743" s="47"/>
      <c r="CU743" s="47"/>
      <c r="CV743" s="47"/>
      <c r="CW743" s="47"/>
      <c r="CX743" s="47"/>
      <c r="CY743" s="47"/>
      <c r="CZ743" s="47"/>
      <c r="DA743" s="47"/>
      <c r="DB743" s="47"/>
      <c r="DC743" s="47"/>
      <c r="DD743" s="47"/>
      <c r="DE743" s="47"/>
      <c r="DF743" s="47"/>
      <c r="DG743" s="47"/>
      <c r="DH743" s="47"/>
      <c r="DI743" s="47"/>
      <c r="DJ743" s="47"/>
      <c r="DK743" s="47"/>
      <c r="DL743" s="47"/>
      <c r="DM743" s="47"/>
      <c r="DN743" s="47"/>
      <c r="DO743" s="47"/>
      <c r="DP743" s="47"/>
      <c r="DQ743" s="47"/>
      <c r="DR743" s="47"/>
      <c r="DS743" s="47"/>
      <c r="DT743" s="47"/>
      <c r="DU743" s="47"/>
      <c r="DV743" s="47"/>
      <c r="DW743" s="47"/>
      <c r="DX743" s="47"/>
      <c r="DY743" s="47"/>
      <c r="DZ743" s="47"/>
      <c r="EA743" s="47"/>
      <c r="EB743" s="47"/>
      <c r="EC743" s="47"/>
      <c r="ED743" s="47"/>
      <c r="EE743" s="47"/>
      <c r="EF743" s="47"/>
      <c r="EG743" s="47"/>
      <c r="EH743" s="47"/>
      <c r="EI743" s="47"/>
      <c r="EJ743" s="47"/>
      <c r="EK743" s="47"/>
      <c r="EL743" s="47"/>
      <c r="EM743" s="47"/>
      <c r="EN743" s="47"/>
      <c r="EO743" s="47"/>
      <c r="EP743" s="47"/>
      <c r="EQ743" s="47"/>
      <c r="ER743" s="47"/>
      <c r="ES743" s="47"/>
      <c r="EX743" s="48"/>
      <c r="EY743" s="48"/>
      <c r="EZ743" s="48"/>
      <c r="FA743" s="48"/>
      <c r="FB743" s="48"/>
      <c r="FC743" s="48"/>
      <c r="FD743" s="48"/>
    </row>
    <row r="744" spans="1:160" s="19" customFormat="1" ht="15" customHeight="1" x14ac:dyDescent="0.25">
      <c r="A744" s="82"/>
      <c r="B744" s="82"/>
      <c r="C744" s="82"/>
      <c r="AF744" s="82"/>
      <c r="AG744" s="82"/>
      <c r="AH744" s="81"/>
      <c r="AI744" s="45"/>
      <c r="AJ744" s="46"/>
      <c r="AK744" s="46"/>
      <c r="AL744" s="46"/>
      <c r="AM744" s="46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  <c r="BJ744" s="45"/>
      <c r="BK744" s="45"/>
      <c r="BL744" s="45"/>
      <c r="BM744" s="45"/>
      <c r="BN744" s="45"/>
      <c r="BO744" s="45"/>
      <c r="BP744" s="45"/>
      <c r="BQ744" s="45"/>
      <c r="BR744" s="47"/>
      <c r="BS744" s="47"/>
      <c r="BT744" s="47"/>
      <c r="BU744" s="47"/>
      <c r="BV744" s="47"/>
      <c r="BW744" s="47"/>
      <c r="BX744" s="47"/>
      <c r="BY744" s="47"/>
      <c r="BZ744" s="47"/>
      <c r="CA744" s="47"/>
      <c r="CB744" s="47"/>
      <c r="CC744" s="47"/>
      <c r="CD744" s="47"/>
      <c r="CE744" s="47"/>
      <c r="CF744" s="47"/>
      <c r="CG744" s="47"/>
      <c r="CH744" s="47"/>
      <c r="CI744" s="47"/>
      <c r="CJ744" s="47"/>
      <c r="CK744" s="47"/>
      <c r="CL744" s="47"/>
      <c r="CM744" s="47"/>
      <c r="CN744" s="47"/>
      <c r="CO744" s="47"/>
      <c r="CP744" s="47"/>
      <c r="CQ744" s="47"/>
      <c r="CR744" s="47"/>
      <c r="CS744" s="47"/>
      <c r="CT744" s="47"/>
      <c r="CU744" s="47"/>
      <c r="CV744" s="47"/>
      <c r="CW744" s="47"/>
      <c r="CX744" s="47"/>
      <c r="CY744" s="47"/>
      <c r="CZ744" s="47"/>
      <c r="DA744" s="47"/>
      <c r="DB744" s="47"/>
      <c r="DC744" s="47"/>
      <c r="DD744" s="47"/>
      <c r="DE744" s="47"/>
      <c r="DF744" s="47"/>
      <c r="DG744" s="47"/>
      <c r="DH744" s="47"/>
      <c r="DI744" s="47"/>
      <c r="DJ744" s="47"/>
      <c r="DK744" s="47"/>
      <c r="DL744" s="47"/>
      <c r="DM744" s="47"/>
      <c r="DN744" s="47"/>
      <c r="DO744" s="47"/>
      <c r="DP744" s="47"/>
      <c r="DQ744" s="47"/>
      <c r="DR744" s="47"/>
      <c r="DS744" s="47"/>
      <c r="DT744" s="47"/>
      <c r="DU744" s="47"/>
      <c r="DV744" s="47"/>
      <c r="DW744" s="47"/>
      <c r="DX744" s="47"/>
      <c r="DY744" s="47"/>
      <c r="DZ744" s="47"/>
      <c r="EA744" s="47"/>
      <c r="EB744" s="47"/>
      <c r="EC744" s="47"/>
      <c r="ED744" s="47"/>
      <c r="EE744" s="47"/>
      <c r="EF744" s="47"/>
      <c r="EG744" s="47"/>
      <c r="EH744" s="47"/>
      <c r="EI744" s="47"/>
      <c r="EJ744" s="47"/>
      <c r="EK744" s="47"/>
      <c r="EL744" s="47"/>
      <c r="EM744" s="47"/>
      <c r="EN744" s="47"/>
      <c r="EO744" s="47"/>
      <c r="EP744" s="47"/>
      <c r="EQ744" s="47"/>
      <c r="ER744" s="47"/>
      <c r="ES744" s="47"/>
      <c r="EX744" s="48"/>
      <c r="EY744" s="48"/>
      <c r="EZ744" s="48"/>
      <c r="FA744" s="48"/>
      <c r="FB744" s="48"/>
      <c r="FC744" s="48"/>
      <c r="FD744" s="48"/>
    </row>
    <row r="745" spans="1:160" s="19" customFormat="1" ht="15" customHeight="1" x14ac:dyDescent="0.25">
      <c r="A745" s="82"/>
      <c r="B745" s="82"/>
      <c r="C745" s="82"/>
      <c r="AF745" s="82"/>
      <c r="AG745" s="82"/>
      <c r="AH745" s="81"/>
      <c r="AI745" s="45"/>
      <c r="AJ745" s="46"/>
      <c r="AK745" s="46"/>
      <c r="AL745" s="46"/>
      <c r="AM745" s="46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  <c r="BJ745" s="45"/>
      <c r="BK745" s="45"/>
      <c r="BL745" s="45"/>
      <c r="BM745" s="45"/>
      <c r="BN745" s="45"/>
      <c r="BO745" s="45"/>
      <c r="BP745" s="45"/>
      <c r="BQ745" s="45"/>
      <c r="BR745" s="47"/>
      <c r="BS745" s="47"/>
      <c r="BT745" s="47"/>
      <c r="BU745" s="47"/>
      <c r="BV745" s="47"/>
      <c r="BW745" s="47"/>
      <c r="BX745" s="47"/>
      <c r="BY745" s="47"/>
      <c r="BZ745" s="47"/>
      <c r="CA745" s="47"/>
      <c r="CB745" s="47"/>
      <c r="CC745" s="47"/>
      <c r="CD745" s="47"/>
      <c r="CE745" s="47"/>
      <c r="CF745" s="47"/>
      <c r="CG745" s="47"/>
      <c r="CH745" s="47"/>
      <c r="CI745" s="47"/>
      <c r="CJ745" s="47"/>
      <c r="CK745" s="47"/>
      <c r="CL745" s="47"/>
      <c r="CM745" s="47"/>
      <c r="CN745" s="47"/>
      <c r="CO745" s="47"/>
      <c r="CP745" s="47"/>
      <c r="CQ745" s="47"/>
      <c r="CR745" s="47"/>
      <c r="CS745" s="47"/>
      <c r="CT745" s="47"/>
      <c r="CU745" s="47"/>
      <c r="CV745" s="47"/>
      <c r="CW745" s="47"/>
      <c r="CX745" s="47"/>
      <c r="CY745" s="47"/>
      <c r="CZ745" s="47"/>
      <c r="DA745" s="47"/>
      <c r="DB745" s="47"/>
      <c r="DC745" s="47"/>
      <c r="DD745" s="47"/>
      <c r="DE745" s="47"/>
      <c r="DF745" s="47"/>
      <c r="DG745" s="47"/>
      <c r="DH745" s="47"/>
      <c r="DI745" s="47"/>
      <c r="DJ745" s="47"/>
      <c r="DK745" s="47"/>
      <c r="DL745" s="47"/>
      <c r="DM745" s="47"/>
      <c r="DN745" s="47"/>
      <c r="DO745" s="47"/>
      <c r="DP745" s="47"/>
      <c r="DQ745" s="47"/>
      <c r="DR745" s="47"/>
      <c r="DS745" s="47"/>
      <c r="DT745" s="47"/>
      <c r="DU745" s="47"/>
      <c r="DV745" s="47"/>
      <c r="DW745" s="47"/>
      <c r="DX745" s="47"/>
      <c r="DY745" s="47"/>
      <c r="DZ745" s="47"/>
      <c r="EA745" s="47"/>
      <c r="EB745" s="47"/>
      <c r="EC745" s="47"/>
      <c r="ED745" s="47"/>
      <c r="EE745" s="47"/>
      <c r="EF745" s="47"/>
      <c r="EG745" s="47"/>
      <c r="EH745" s="47"/>
      <c r="EI745" s="47"/>
      <c r="EJ745" s="47"/>
      <c r="EK745" s="47"/>
      <c r="EL745" s="47"/>
      <c r="EM745" s="47"/>
      <c r="EN745" s="47"/>
      <c r="EO745" s="47"/>
      <c r="EP745" s="47"/>
      <c r="EQ745" s="47"/>
      <c r="ER745" s="47"/>
      <c r="ES745" s="47"/>
      <c r="EX745" s="48"/>
      <c r="EY745" s="48"/>
      <c r="EZ745" s="48"/>
      <c r="FA745" s="48"/>
      <c r="FB745" s="48"/>
      <c r="FC745" s="48"/>
      <c r="FD745" s="48"/>
    </row>
    <row r="746" spans="1:160" s="19" customFormat="1" ht="15" customHeight="1" x14ac:dyDescent="0.25">
      <c r="A746" s="82"/>
      <c r="B746" s="82"/>
      <c r="C746" s="82"/>
      <c r="AF746" s="82"/>
      <c r="AG746" s="82"/>
      <c r="AH746" s="81"/>
      <c r="AI746" s="45"/>
      <c r="AJ746" s="46"/>
      <c r="AK746" s="46"/>
      <c r="AL746" s="46"/>
      <c r="AM746" s="46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  <c r="BK746" s="45"/>
      <c r="BL746" s="45"/>
      <c r="BM746" s="45"/>
      <c r="BN746" s="45"/>
      <c r="BO746" s="45"/>
      <c r="BP746" s="45"/>
      <c r="BQ746" s="45"/>
      <c r="BR746" s="47"/>
      <c r="BS746" s="47"/>
      <c r="BT746" s="47"/>
      <c r="BU746" s="47"/>
      <c r="BV746" s="47"/>
      <c r="BW746" s="47"/>
      <c r="BX746" s="47"/>
      <c r="BY746" s="47"/>
      <c r="BZ746" s="47"/>
      <c r="CA746" s="47"/>
      <c r="CB746" s="47"/>
      <c r="CC746" s="47"/>
      <c r="CD746" s="47"/>
      <c r="CE746" s="47"/>
      <c r="CF746" s="47"/>
      <c r="CG746" s="47"/>
      <c r="CH746" s="47"/>
      <c r="CI746" s="47"/>
      <c r="CJ746" s="47"/>
      <c r="CK746" s="47"/>
      <c r="CL746" s="47"/>
      <c r="CM746" s="47"/>
      <c r="CN746" s="47"/>
      <c r="CO746" s="47"/>
      <c r="CP746" s="47"/>
      <c r="CQ746" s="47"/>
      <c r="CR746" s="47"/>
      <c r="CS746" s="47"/>
      <c r="CT746" s="47"/>
      <c r="CU746" s="47"/>
      <c r="CV746" s="47"/>
      <c r="CW746" s="47"/>
      <c r="CX746" s="47"/>
      <c r="CY746" s="47"/>
      <c r="CZ746" s="47"/>
      <c r="DA746" s="47"/>
      <c r="DB746" s="47"/>
      <c r="DC746" s="47"/>
      <c r="DD746" s="47"/>
      <c r="DE746" s="47"/>
      <c r="DF746" s="47"/>
      <c r="DG746" s="47"/>
      <c r="DH746" s="47"/>
      <c r="DI746" s="47"/>
      <c r="DJ746" s="47"/>
      <c r="DK746" s="47"/>
      <c r="DL746" s="47"/>
      <c r="DM746" s="47"/>
      <c r="DN746" s="47"/>
      <c r="DO746" s="47"/>
      <c r="DP746" s="47"/>
      <c r="DQ746" s="47"/>
      <c r="DR746" s="47"/>
      <c r="DS746" s="47"/>
      <c r="DT746" s="47"/>
      <c r="DU746" s="47"/>
      <c r="DV746" s="47"/>
      <c r="DW746" s="47"/>
      <c r="DX746" s="47"/>
      <c r="DY746" s="47"/>
      <c r="DZ746" s="47"/>
      <c r="EA746" s="47"/>
      <c r="EB746" s="47"/>
      <c r="EC746" s="47"/>
      <c r="ED746" s="47"/>
      <c r="EE746" s="47"/>
      <c r="EF746" s="47"/>
      <c r="EG746" s="47"/>
      <c r="EH746" s="47"/>
      <c r="EI746" s="47"/>
      <c r="EJ746" s="47"/>
      <c r="EK746" s="47"/>
      <c r="EL746" s="47"/>
      <c r="EM746" s="47"/>
      <c r="EN746" s="47"/>
      <c r="EO746" s="47"/>
      <c r="EP746" s="47"/>
      <c r="EQ746" s="47"/>
      <c r="ER746" s="47"/>
      <c r="ES746" s="47"/>
      <c r="EX746" s="48"/>
      <c r="EY746" s="48"/>
      <c r="EZ746" s="48"/>
      <c r="FA746" s="48"/>
      <c r="FB746" s="48"/>
      <c r="FC746" s="48"/>
      <c r="FD746" s="48"/>
    </row>
    <row r="747" spans="1:160" s="19" customFormat="1" ht="15" customHeight="1" x14ac:dyDescent="0.25">
      <c r="A747" s="82"/>
      <c r="B747" s="82"/>
      <c r="C747" s="82"/>
      <c r="AF747" s="82"/>
      <c r="AG747" s="82"/>
      <c r="AH747" s="81"/>
      <c r="AI747" s="45"/>
      <c r="AJ747" s="46"/>
      <c r="AK747" s="46"/>
      <c r="AL747" s="46"/>
      <c r="AM747" s="46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  <c r="BG747" s="45"/>
      <c r="BH747" s="45"/>
      <c r="BI747" s="45"/>
      <c r="BJ747" s="45"/>
      <c r="BK747" s="45"/>
      <c r="BL747" s="45"/>
      <c r="BM747" s="45"/>
      <c r="BN747" s="45"/>
      <c r="BO747" s="45"/>
      <c r="BP747" s="45"/>
      <c r="BQ747" s="45"/>
      <c r="BR747" s="47"/>
      <c r="BS747" s="47"/>
      <c r="BT747" s="47"/>
      <c r="BU747" s="47"/>
      <c r="BV747" s="47"/>
      <c r="BW747" s="47"/>
      <c r="BX747" s="47"/>
      <c r="BY747" s="47"/>
      <c r="BZ747" s="47"/>
      <c r="CA747" s="47"/>
      <c r="CB747" s="47"/>
      <c r="CC747" s="47"/>
      <c r="CD747" s="47"/>
      <c r="CE747" s="47"/>
      <c r="CF747" s="47"/>
      <c r="CG747" s="47"/>
      <c r="CH747" s="47"/>
      <c r="CI747" s="47"/>
      <c r="CJ747" s="47"/>
      <c r="CK747" s="47"/>
      <c r="CL747" s="47"/>
      <c r="CM747" s="47"/>
      <c r="CN747" s="47"/>
      <c r="CO747" s="47"/>
      <c r="CP747" s="47"/>
      <c r="CQ747" s="47"/>
      <c r="CR747" s="47"/>
      <c r="CS747" s="47"/>
      <c r="CT747" s="47"/>
      <c r="CU747" s="47"/>
      <c r="CV747" s="47"/>
      <c r="CW747" s="47"/>
      <c r="CX747" s="47"/>
      <c r="CY747" s="47"/>
      <c r="CZ747" s="47"/>
      <c r="DA747" s="47"/>
      <c r="DB747" s="47"/>
      <c r="DC747" s="47"/>
      <c r="DD747" s="47"/>
      <c r="DE747" s="47"/>
      <c r="DF747" s="47"/>
      <c r="DG747" s="47"/>
      <c r="DH747" s="47"/>
      <c r="DI747" s="47"/>
      <c r="DJ747" s="47"/>
      <c r="DK747" s="47"/>
      <c r="DL747" s="47"/>
      <c r="DM747" s="47"/>
      <c r="DN747" s="47"/>
      <c r="DO747" s="47"/>
      <c r="DP747" s="47"/>
      <c r="DQ747" s="47"/>
      <c r="DR747" s="47"/>
      <c r="DS747" s="47"/>
      <c r="DT747" s="47"/>
      <c r="DU747" s="47"/>
      <c r="DV747" s="47"/>
      <c r="DW747" s="47"/>
      <c r="DX747" s="47"/>
      <c r="DY747" s="47"/>
      <c r="DZ747" s="47"/>
      <c r="EA747" s="47"/>
      <c r="EB747" s="47"/>
      <c r="EC747" s="47"/>
      <c r="ED747" s="47"/>
      <c r="EE747" s="47"/>
      <c r="EF747" s="47"/>
      <c r="EG747" s="47"/>
      <c r="EH747" s="47"/>
      <c r="EI747" s="47"/>
      <c r="EJ747" s="47"/>
      <c r="EK747" s="47"/>
      <c r="EL747" s="47"/>
      <c r="EM747" s="47"/>
      <c r="EN747" s="47"/>
      <c r="EO747" s="47"/>
      <c r="EP747" s="47"/>
      <c r="EQ747" s="47"/>
      <c r="ER747" s="47"/>
      <c r="ES747" s="47"/>
      <c r="EX747" s="48"/>
      <c r="EY747" s="48"/>
      <c r="EZ747" s="48"/>
      <c r="FA747" s="48"/>
      <c r="FB747" s="48"/>
      <c r="FC747" s="48"/>
      <c r="FD747" s="48"/>
    </row>
    <row r="748" spans="1:160" s="19" customFormat="1" ht="15" customHeight="1" x14ac:dyDescent="0.25">
      <c r="A748" s="82"/>
      <c r="B748" s="82"/>
      <c r="C748" s="82"/>
      <c r="AF748" s="82"/>
      <c r="AG748" s="82"/>
      <c r="AH748" s="81"/>
      <c r="AI748" s="45"/>
      <c r="AJ748" s="46"/>
      <c r="AK748" s="46"/>
      <c r="AL748" s="46"/>
      <c r="AM748" s="46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  <c r="BJ748" s="45"/>
      <c r="BK748" s="45"/>
      <c r="BL748" s="45"/>
      <c r="BM748" s="45"/>
      <c r="BN748" s="45"/>
      <c r="BO748" s="45"/>
      <c r="BP748" s="45"/>
      <c r="BQ748" s="45"/>
      <c r="BR748" s="47"/>
      <c r="BS748" s="47"/>
      <c r="BT748" s="47"/>
      <c r="BU748" s="47"/>
      <c r="BV748" s="47"/>
      <c r="BW748" s="47"/>
      <c r="BX748" s="47"/>
      <c r="BY748" s="47"/>
      <c r="BZ748" s="47"/>
      <c r="CA748" s="47"/>
      <c r="CB748" s="47"/>
      <c r="CC748" s="47"/>
      <c r="CD748" s="47"/>
      <c r="CE748" s="47"/>
      <c r="CF748" s="47"/>
      <c r="CG748" s="47"/>
      <c r="CH748" s="47"/>
      <c r="CI748" s="47"/>
      <c r="CJ748" s="47"/>
      <c r="CK748" s="47"/>
      <c r="CL748" s="47"/>
      <c r="CM748" s="47"/>
      <c r="CN748" s="47"/>
      <c r="CO748" s="47"/>
      <c r="CP748" s="47"/>
      <c r="CQ748" s="47"/>
      <c r="CR748" s="47"/>
      <c r="CS748" s="47"/>
      <c r="CT748" s="47"/>
      <c r="CU748" s="47"/>
      <c r="CV748" s="47"/>
      <c r="CW748" s="47"/>
      <c r="CX748" s="47"/>
      <c r="CY748" s="47"/>
      <c r="CZ748" s="47"/>
      <c r="DA748" s="47"/>
      <c r="DB748" s="47"/>
      <c r="DC748" s="47"/>
      <c r="DD748" s="47"/>
      <c r="DE748" s="47"/>
      <c r="DF748" s="47"/>
      <c r="DG748" s="47"/>
      <c r="DH748" s="47"/>
      <c r="DI748" s="47"/>
      <c r="DJ748" s="47"/>
      <c r="DK748" s="47"/>
      <c r="DL748" s="47"/>
      <c r="DM748" s="47"/>
      <c r="DN748" s="47"/>
      <c r="DO748" s="47"/>
      <c r="DP748" s="47"/>
      <c r="DQ748" s="47"/>
      <c r="DR748" s="47"/>
      <c r="DS748" s="47"/>
      <c r="DT748" s="47"/>
      <c r="DU748" s="47"/>
      <c r="DV748" s="47"/>
      <c r="DW748" s="47"/>
      <c r="DX748" s="47"/>
      <c r="DY748" s="47"/>
      <c r="DZ748" s="47"/>
      <c r="EA748" s="47"/>
      <c r="EB748" s="47"/>
      <c r="EC748" s="47"/>
      <c r="ED748" s="47"/>
      <c r="EE748" s="47"/>
      <c r="EF748" s="47"/>
      <c r="EG748" s="47"/>
      <c r="EH748" s="47"/>
      <c r="EI748" s="47"/>
      <c r="EJ748" s="47"/>
      <c r="EK748" s="47"/>
      <c r="EL748" s="47"/>
      <c r="EM748" s="47"/>
      <c r="EN748" s="47"/>
      <c r="EO748" s="47"/>
      <c r="EP748" s="47"/>
      <c r="EQ748" s="47"/>
      <c r="ER748" s="47"/>
      <c r="ES748" s="47"/>
      <c r="EX748" s="48"/>
      <c r="EY748" s="48"/>
      <c r="EZ748" s="48"/>
      <c r="FA748" s="48"/>
      <c r="FB748" s="48"/>
      <c r="FC748" s="48"/>
      <c r="FD748" s="48"/>
    </row>
    <row r="749" spans="1:160" s="19" customFormat="1" ht="15" customHeight="1" x14ac:dyDescent="0.25">
      <c r="A749" s="82"/>
      <c r="B749" s="82"/>
      <c r="C749" s="82"/>
      <c r="AF749" s="82"/>
      <c r="AG749" s="82"/>
      <c r="AH749" s="81"/>
      <c r="AI749" s="45"/>
      <c r="AJ749" s="46"/>
      <c r="AK749" s="46"/>
      <c r="AL749" s="46"/>
      <c r="AM749" s="46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  <c r="BJ749" s="45"/>
      <c r="BK749" s="45"/>
      <c r="BL749" s="45"/>
      <c r="BM749" s="45"/>
      <c r="BN749" s="45"/>
      <c r="BO749" s="45"/>
      <c r="BP749" s="45"/>
      <c r="BQ749" s="45"/>
      <c r="BR749" s="47"/>
      <c r="BS749" s="47"/>
      <c r="BT749" s="47"/>
      <c r="BU749" s="47"/>
      <c r="BV749" s="47"/>
      <c r="BW749" s="47"/>
      <c r="BX749" s="47"/>
      <c r="BY749" s="47"/>
      <c r="BZ749" s="47"/>
      <c r="CA749" s="47"/>
      <c r="CB749" s="47"/>
      <c r="CC749" s="47"/>
      <c r="CD749" s="47"/>
      <c r="CE749" s="47"/>
      <c r="CF749" s="47"/>
      <c r="CG749" s="47"/>
      <c r="CH749" s="47"/>
      <c r="CI749" s="47"/>
      <c r="CJ749" s="47"/>
      <c r="CK749" s="47"/>
      <c r="CL749" s="47"/>
      <c r="CM749" s="47"/>
      <c r="CN749" s="47"/>
      <c r="CO749" s="47"/>
      <c r="CP749" s="47"/>
      <c r="CQ749" s="47"/>
      <c r="CR749" s="47"/>
      <c r="CS749" s="47"/>
      <c r="CT749" s="47"/>
      <c r="CU749" s="47"/>
      <c r="CV749" s="47"/>
      <c r="CW749" s="47"/>
      <c r="CX749" s="47"/>
      <c r="CY749" s="47"/>
      <c r="CZ749" s="47"/>
      <c r="DA749" s="47"/>
      <c r="DB749" s="47"/>
      <c r="DC749" s="47"/>
      <c r="DD749" s="47"/>
      <c r="DE749" s="47"/>
      <c r="DF749" s="47"/>
      <c r="DG749" s="47"/>
      <c r="DH749" s="47"/>
      <c r="DI749" s="47"/>
      <c r="DJ749" s="47"/>
      <c r="DK749" s="47"/>
      <c r="DL749" s="47"/>
      <c r="DM749" s="47"/>
      <c r="DN749" s="47"/>
      <c r="DO749" s="47"/>
      <c r="DP749" s="47"/>
      <c r="DQ749" s="47"/>
      <c r="DR749" s="47"/>
      <c r="DS749" s="47"/>
      <c r="DT749" s="47"/>
      <c r="DU749" s="47"/>
      <c r="DV749" s="47"/>
      <c r="DW749" s="47"/>
      <c r="DX749" s="47"/>
      <c r="DY749" s="47"/>
      <c r="DZ749" s="47"/>
      <c r="EA749" s="47"/>
      <c r="EB749" s="47"/>
      <c r="EC749" s="47"/>
      <c r="ED749" s="47"/>
      <c r="EE749" s="47"/>
      <c r="EF749" s="47"/>
      <c r="EG749" s="47"/>
      <c r="EH749" s="47"/>
      <c r="EI749" s="47"/>
      <c r="EJ749" s="47"/>
      <c r="EK749" s="47"/>
      <c r="EL749" s="47"/>
      <c r="EM749" s="47"/>
      <c r="EN749" s="47"/>
      <c r="EO749" s="47"/>
      <c r="EP749" s="47"/>
      <c r="EQ749" s="47"/>
      <c r="ER749" s="47"/>
      <c r="ES749" s="47"/>
      <c r="EX749" s="48"/>
      <c r="EY749" s="48"/>
      <c r="EZ749" s="48"/>
      <c r="FA749" s="48"/>
      <c r="FB749" s="48"/>
      <c r="FC749" s="48"/>
      <c r="FD749" s="48"/>
    </row>
    <row r="750" spans="1:160" s="19" customFormat="1" ht="15" customHeight="1" x14ac:dyDescent="0.25">
      <c r="A750" s="82"/>
      <c r="B750" s="82"/>
      <c r="C750" s="82"/>
      <c r="AF750" s="82"/>
      <c r="AG750" s="82"/>
      <c r="AH750" s="81"/>
      <c r="AI750" s="45"/>
      <c r="AJ750" s="46"/>
      <c r="AK750" s="46"/>
      <c r="AL750" s="46"/>
      <c r="AM750" s="46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  <c r="BG750" s="45"/>
      <c r="BH750" s="45"/>
      <c r="BI750" s="45"/>
      <c r="BJ750" s="45"/>
      <c r="BK750" s="45"/>
      <c r="BL750" s="45"/>
      <c r="BM750" s="45"/>
      <c r="BN750" s="45"/>
      <c r="BO750" s="45"/>
      <c r="BP750" s="45"/>
      <c r="BQ750" s="45"/>
      <c r="BR750" s="47"/>
      <c r="BS750" s="47"/>
      <c r="BT750" s="47"/>
      <c r="BU750" s="47"/>
      <c r="BV750" s="47"/>
      <c r="BW750" s="47"/>
      <c r="BX750" s="47"/>
      <c r="BY750" s="47"/>
      <c r="BZ750" s="47"/>
      <c r="CA750" s="47"/>
      <c r="CB750" s="47"/>
      <c r="CC750" s="47"/>
      <c r="CD750" s="47"/>
      <c r="CE750" s="47"/>
      <c r="CF750" s="47"/>
      <c r="CG750" s="47"/>
      <c r="CH750" s="47"/>
      <c r="CI750" s="47"/>
      <c r="CJ750" s="47"/>
      <c r="CK750" s="47"/>
      <c r="CL750" s="47"/>
      <c r="CM750" s="47"/>
      <c r="CN750" s="47"/>
      <c r="CO750" s="47"/>
      <c r="CP750" s="47"/>
      <c r="CQ750" s="47"/>
      <c r="CR750" s="47"/>
      <c r="CS750" s="47"/>
      <c r="CT750" s="47"/>
      <c r="CU750" s="47"/>
      <c r="CV750" s="47"/>
      <c r="CW750" s="47"/>
      <c r="CX750" s="47"/>
      <c r="CY750" s="47"/>
      <c r="CZ750" s="47"/>
      <c r="DA750" s="47"/>
      <c r="DB750" s="47"/>
      <c r="DC750" s="47"/>
      <c r="DD750" s="47"/>
      <c r="DE750" s="47"/>
      <c r="DF750" s="47"/>
      <c r="DG750" s="47"/>
      <c r="DH750" s="47"/>
      <c r="DI750" s="47"/>
      <c r="DJ750" s="47"/>
      <c r="DK750" s="47"/>
      <c r="DL750" s="47"/>
      <c r="DM750" s="47"/>
      <c r="DN750" s="47"/>
      <c r="DO750" s="47"/>
      <c r="DP750" s="47"/>
      <c r="DQ750" s="47"/>
      <c r="DR750" s="47"/>
      <c r="DS750" s="47"/>
      <c r="DT750" s="47"/>
      <c r="DU750" s="47"/>
      <c r="DV750" s="47"/>
      <c r="DW750" s="47"/>
      <c r="DX750" s="47"/>
      <c r="DY750" s="47"/>
      <c r="DZ750" s="47"/>
      <c r="EA750" s="47"/>
      <c r="EB750" s="47"/>
      <c r="EC750" s="47"/>
      <c r="ED750" s="47"/>
      <c r="EE750" s="47"/>
      <c r="EF750" s="47"/>
      <c r="EG750" s="47"/>
      <c r="EH750" s="47"/>
      <c r="EI750" s="47"/>
      <c r="EJ750" s="47"/>
      <c r="EK750" s="47"/>
      <c r="EL750" s="47"/>
      <c r="EM750" s="47"/>
      <c r="EN750" s="47"/>
      <c r="EO750" s="47"/>
      <c r="EP750" s="47"/>
      <c r="EQ750" s="47"/>
      <c r="ER750" s="47"/>
      <c r="ES750" s="47"/>
      <c r="EX750" s="48"/>
      <c r="EY750" s="48"/>
      <c r="EZ750" s="48"/>
      <c r="FA750" s="48"/>
      <c r="FB750" s="48"/>
      <c r="FC750" s="48"/>
      <c r="FD750" s="48"/>
    </row>
    <row r="751" spans="1:160" s="19" customFormat="1" ht="15" customHeight="1" x14ac:dyDescent="0.25">
      <c r="A751" s="82"/>
      <c r="B751" s="82"/>
      <c r="C751" s="82"/>
      <c r="AF751" s="82"/>
      <c r="AG751" s="82"/>
      <c r="AH751" s="81"/>
      <c r="AI751" s="45"/>
      <c r="AJ751" s="46"/>
      <c r="AK751" s="46"/>
      <c r="AL751" s="46"/>
      <c r="AM751" s="46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  <c r="BJ751" s="45"/>
      <c r="BK751" s="45"/>
      <c r="BL751" s="45"/>
      <c r="BM751" s="45"/>
      <c r="BN751" s="45"/>
      <c r="BO751" s="45"/>
      <c r="BP751" s="45"/>
      <c r="BQ751" s="45"/>
      <c r="BR751" s="47"/>
      <c r="BS751" s="47"/>
      <c r="BT751" s="47"/>
      <c r="BU751" s="47"/>
      <c r="BV751" s="47"/>
      <c r="BW751" s="47"/>
      <c r="BX751" s="47"/>
      <c r="BY751" s="47"/>
      <c r="BZ751" s="47"/>
      <c r="CA751" s="47"/>
      <c r="CB751" s="47"/>
      <c r="CC751" s="47"/>
      <c r="CD751" s="47"/>
      <c r="CE751" s="47"/>
      <c r="CF751" s="47"/>
      <c r="CG751" s="47"/>
      <c r="CH751" s="47"/>
      <c r="CI751" s="47"/>
      <c r="CJ751" s="47"/>
      <c r="CK751" s="47"/>
      <c r="CL751" s="47"/>
      <c r="CM751" s="47"/>
      <c r="CN751" s="47"/>
      <c r="CO751" s="47"/>
      <c r="CP751" s="47"/>
      <c r="CQ751" s="47"/>
      <c r="CR751" s="47"/>
      <c r="CS751" s="47"/>
      <c r="CT751" s="47"/>
      <c r="CU751" s="47"/>
      <c r="CV751" s="47"/>
      <c r="CW751" s="47"/>
      <c r="CX751" s="47"/>
      <c r="CY751" s="47"/>
      <c r="CZ751" s="47"/>
      <c r="DA751" s="47"/>
      <c r="DB751" s="47"/>
      <c r="DC751" s="47"/>
      <c r="DD751" s="47"/>
      <c r="DE751" s="47"/>
      <c r="DF751" s="47"/>
      <c r="DG751" s="47"/>
      <c r="DH751" s="47"/>
      <c r="DI751" s="47"/>
      <c r="DJ751" s="47"/>
      <c r="DK751" s="47"/>
      <c r="DL751" s="47"/>
      <c r="DM751" s="47"/>
      <c r="DN751" s="47"/>
      <c r="DO751" s="47"/>
      <c r="DP751" s="47"/>
      <c r="DQ751" s="47"/>
      <c r="DR751" s="47"/>
      <c r="DS751" s="47"/>
      <c r="DT751" s="47"/>
      <c r="DU751" s="47"/>
      <c r="DV751" s="47"/>
      <c r="DW751" s="47"/>
      <c r="DX751" s="47"/>
      <c r="DY751" s="47"/>
      <c r="DZ751" s="47"/>
      <c r="EA751" s="47"/>
      <c r="EB751" s="47"/>
      <c r="EC751" s="47"/>
      <c r="ED751" s="47"/>
      <c r="EE751" s="47"/>
      <c r="EF751" s="47"/>
      <c r="EG751" s="47"/>
      <c r="EH751" s="47"/>
      <c r="EI751" s="47"/>
      <c r="EJ751" s="47"/>
      <c r="EK751" s="47"/>
      <c r="EL751" s="47"/>
      <c r="EM751" s="47"/>
      <c r="EN751" s="47"/>
      <c r="EO751" s="47"/>
      <c r="EP751" s="47"/>
      <c r="EQ751" s="47"/>
      <c r="ER751" s="47"/>
      <c r="ES751" s="47"/>
      <c r="EX751" s="48"/>
      <c r="EY751" s="48"/>
      <c r="EZ751" s="48"/>
      <c r="FA751" s="48"/>
      <c r="FB751" s="48"/>
      <c r="FC751" s="48"/>
      <c r="FD751" s="48"/>
    </row>
    <row r="752" spans="1:160" s="19" customFormat="1" ht="15" customHeight="1" x14ac:dyDescent="0.25">
      <c r="A752" s="82"/>
      <c r="B752" s="82"/>
      <c r="C752" s="82"/>
      <c r="AF752" s="82"/>
      <c r="AG752" s="82"/>
      <c r="AH752" s="81"/>
      <c r="AI752" s="45"/>
      <c r="AJ752" s="46"/>
      <c r="AK752" s="46"/>
      <c r="AL752" s="46"/>
      <c r="AM752" s="46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  <c r="BG752" s="45"/>
      <c r="BH752" s="45"/>
      <c r="BI752" s="45"/>
      <c r="BJ752" s="45"/>
      <c r="BK752" s="45"/>
      <c r="BL752" s="45"/>
      <c r="BM752" s="45"/>
      <c r="BN752" s="45"/>
      <c r="BO752" s="45"/>
      <c r="BP752" s="45"/>
      <c r="BQ752" s="45"/>
      <c r="BR752" s="47"/>
      <c r="BS752" s="47"/>
      <c r="BT752" s="47"/>
      <c r="BU752" s="47"/>
      <c r="BV752" s="47"/>
      <c r="BW752" s="47"/>
      <c r="BX752" s="47"/>
      <c r="BY752" s="47"/>
      <c r="BZ752" s="47"/>
      <c r="CA752" s="47"/>
      <c r="CB752" s="47"/>
      <c r="CC752" s="47"/>
      <c r="CD752" s="47"/>
      <c r="CE752" s="47"/>
      <c r="CF752" s="47"/>
      <c r="CG752" s="47"/>
      <c r="CH752" s="47"/>
      <c r="CI752" s="47"/>
      <c r="CJ752" s="47"/>
      <c r="CK752" s="47"/>
      <c r="CL752" s="47"/>
      <c r="CM752" s="47"/>
      <c r="CN752" s="47"/>
      <c r="CO752" s="47"/>
      <c r="CP752" s="47"/>
      <c r="CQ752" s="47"/>
      <c r="CR752" s="47"/>
      <c r="CS752" s="47"/>
      <c r="CT752" s="47"/>
      <c r="CU752" s="47"/>
      <c r="CV752" s="47"/>
      <c r="CW752" s="47"/>
      <c r="CX752" s="47"/>
      <c r="CY752" s="47"/>
      <c r="CZ752" s="47"/>
      <c r="DA752" s="47"/>
      <c r="DB752" s="47"/>
      <c r="DC752" s="47"/>
      <c r="DD752" s="47"/>
      <c r="DE752" s="47"/>
      <c r="DF752" s="47"/>
      <c r="DG752" s="47"/>
      <c r="DH752" s="47"/>
      <c r="DI752" s="47"/>
      <c r="DJ752" s="47"/>
      <c r="DK752" s="47"/>
      <c r="DL752" s="47"/>
      <c r="DM752" s="47"/>
      <c r="DN752" s="47"/>
      <c r="DO752" s="47"/>
      <c r="DP752" s="47"/>
      <c r="DQ752" s="47"/>
      <c r="DR752" s="47"/>
      <c r="DS752" s="47"/>
      <c r="DT752" s="47"/>
      <c r="DU752" s="47"/>
      <c r="DV752" s="47"/>
      <c r="DW752" s="47"/>
      <c r="DX752" s="47"/>
      <c r="DY752" s="47"/>
      <c r="DZ752" s="47"/>
      <c r="EA752" s="47"/>
      <c r="EB752" s="47"/>
      <c r="EC752" s="47"/>
      <c r="ED752" s="47"/>
      <c r="EE752" s="47"/>
      <c r="EF752" s="47"/>
      <c r="EG752" s="47"/>
      <c r="EH752" s="47"/>
      <c r="EI752" s="47"/>
      <c r="EJ752" s="47"/>
      <c r="EK752" s="47"/>
      <c r="EL752" s="47"/>
      <c r="EM752" s="47"/>
      <c r="EN752" s="47"/>
      <c r="EO752" s="47"/>
      <c r="EP752" s="47"/>
      <c r="EQ752" s="47"/>
      <c r="ER752" s="47"/>
      <c r="ES752" s="47"/>
      <c r="EX752" s="48"/>
      <c r="EY752" s="48"/>
      <c r="EZ752" s="48"/>
      <c r="FA752" s="48"/>
      <c r="FB752" s="48"/>
      <c r="FC752" s="48"/>
      <c r="FD752" s="48"/>
    </row>
    <row r="753" spans="1:160" s="19" customFormat="1" ht="15" customHeight="1" x14ac:dyDescent="0.25">
      <c r="A753" s="82"/>
      <c r="B753" s="82"/>
      <c r="C753" s="82"/>
      <c r="AF753" s="82"/>
      <c r="AG753" s="82"/>
      <c r="AH753" s="81"/>
      <c r="AI753" s="45"/>
      <c r="AJ753" s="46"/>
      <c r="AK753" s="46"/>
      <c r="AL753" s="46"/>
      <c r="AM753" s="46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  <c r="BJ753" s="45"/>
      <c r="BK753" s="45"/>
      <c r="BL753" s="45"/>
      <c r="BM753" s="45"/>
      <c r="BN753" s="45"/>
      <c r="BO753" s="45"/>
      <c r="BP753" s="45"/>
      <c r="BQ753" s="45"/>
      <c r="BR753" s="47"/>
      <c r="BS753" s="47"/>
      <c r="BT753" s="47"/>
      <c r="BU753" s="47"/>
      <c r="BV753" s="47"/>
      <c r="BW753" s="47"/>
      <c r="BX753" s="47"/>
      <c r="BY753" s="47"/>
      <c r="BZ753" s="47"/>
      <c r="CA753" s="47"/>
      <c r="CB753" s="47"/>
      <c r="CC753" s="47"/>
      <c r="CD753" s="47"/>
      <c r="CE753" s="47"/>
      <c r="CF753" s="47"/>
      <c r="CG753" s="47"/>
      <c r="CH753" s="47"/>
      <c r="CI753" s="47"/>
      <c r="CJ753" s="47"/>
      <c r="CK753" s="47"/>
      <c r="CL753" s="47"/>
      <c r="CM753" s="47"/>
      <c r="CN753" s="47"/>
      <c r="CO753" s="47"/>
      <c r="CP753" s="47"/>
      <c r="CQ753" s="47"/>
      <c r="CR753" s="47"/>
      <c r="CS753" s="47"/>
      <c r="CT753" s="47"/>
      <c r="CU753" s="47"/>
      <c r="CV753" s="47"/>
      <c r="CW753" s="47"/>
      <c r="CX753" s="47"/>
      <c r="CY753" s="47"/>
      <c r="CZ753" s="47"/>
      <c r="DA753" s="47"/>
      <c r="DB753" s="47"/>
      <c r="DC753" s="47"/>
      <c r="DD753" s="47"/>
      <c r="DE753" s="47"/>
      <c r="DF753" s="47"/>
      <c r="DG753" s="47"/>
      <c r="DH753" s="47"/>
      <c r="DI753" s="47"/>
      <c r="DJ753" s="47"/>
      <c r="DK753" s="47"/>
      <c r="DL753" s="47"/>
      <c r="DM753" s="47"/>
      <c r="DN753" s="47"/>
      <c r="DO753" s="47"/>
      <c r="DP753" s="47"/>
      <c r="DQ753" s="47"/>
      <c r="DR753" s="47"/>
      <c r="DS753" s="47"/>
      <c r="DT753" s="47"/>
      <c r="DU753" s="47"/>
      <c r="DV753" s="47"/>
      <c r="DW753" s="47"/>
      <c r="DX753" s="47"/>
      <c r="DY753" s="47"/>
      <c r="DZ753" s="47"/>
      <c r="EA753" s="47"/>
      <c r="EB753" s="47"/>
      <c r="EC753" s="47"/>
      <c r="ED753" s="47"/>
      <c r="EE753" s="47"/>
      <c r="EF753" s="47"/>
      <c r="EG753" s="47"/>
      <c r="EH753" s="47"/>
      <c r="EI753" s="47"/>
      <c r="EJ753" s="47"/>
      <c r="EK753" s="47"/>
      <c r="EL753" s="47"/>
      <c r="EM753" s="47"/>
      <c r="EN753" s="47"/>
      <c r="EO753" s="47"/>
      <c r="EP753" s="47"/>
      <c r="EQ753" s="47"/>
      <c r="ER753" s="47"/>
      <c r="ES753" s="47"/>
      <c r="EX753" s="48"/>
      <c r="EY753" s="48"/>
      <c r="EZ753" s="48"/>
      <c r="FA753" s="48"/>
      <c r="FB753" s="48"/>
      <c r="FC753" s="48"/>
      <c r="FD753" s="48"/>
    </row>
    <row r="754" spans="1:160" s="19" customFormat="1" ht="15" customHeight="1" x14ac:dyDescent="0.25">
      <c r="A754" s="82"/>
      <c r="B754" s="82"/>
      <c r="C754" s="82"/>
      <c r="AF754" s="82"/>
      <c r="AG754" s="82"/>
      <c r="AH754" s="81"/>
      <c r="AI754" s="45"/>
      <c r="AJ754" s="46"/>
      <c r="AK754" s="46"/>
      <c r="AL754" s="46"/>
      <c r="AM754" s="46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5"/>
      <c r="BN754" s="45"/>
      <c r="BO754" s="45"/>
      <c r="BP754" s="45"/>
      <c r="BQ754" s="45"/>
      <c r="BR754" s="47"/>
      <c r="BS754" s="47"/>
      <c r="BT754" s="47"/>
      <c r="BU754" s="47"/>
      <c r="BV754" s="47"/>
      <c r="BW754" s="47"/>
      <c r="BX754" s="47"/>
      <c r="BY754" s="47"/>
      <c r="BZ754" s="47"/>
      <c r="CA754" s="47"/>
      <c r="CB754" s="47"/>
      <c r="CC754" s="47"/>
      <c r="CD754" s="47"/>
      <c r="CE754" s="47"/>
      <c r="CF754" s="47"/>
      <c r="CG754" s="47"/>
      <c r="CH754" s="47"/>
      <c r="CI754" s="47"/>
      <c r="CJ754" s="47"/>
      <c r="CK754" s="47"/>
      <c r="CL754" s="47"/>
      <c r="CM754" s="47"/>
      <c r="CN754" s="47"/>
      <c r="CO754" s="47"/>
      <c r="CP754" s="47"/>
      <c r="CQ754" s="47"/>
      <c r="CR754" s="47"/>
      <c r="CS754" s="47"/>
      <c r="CT754" s="47"/>
      <c r="CU754" s="47"/>
      <c r="CV754" s="47"/>
      <c r="CW754" s="47"/>
      <c r="CX754" s="47"/>
      <c r="CY754" s="47"/>
      <c r="CZ754" s="47"/>
      <c r="DA754" s="47"/>
      <c r="DB754" s="47"/>
      <c r="DC754" s="47"/>
      <c r="DD754" s="47"/>
      <c r="DE754" s="47"/>
      <c r="DF754" s="47"/>
      <c r="DG754" s="47"/>
      <c r="DH754" s="47"/>
      <c r="DI754" s="47"/>
      <c r="DJ754" s="47"/>
      <c r="DK754" s="47"/>
      <c r="DL754" s="47"/>
      <c r="DM754" s="47"/>
      <c r="DN754" s="47"/>
      <c r="DO754" s="47"/>
      <c r="DP754" s="47"/>
      <c r="DQ754" s="47"/>
      <c r="DR754" s="47"/>
      <c r="DS754" s="47"/>
      <c r="DT754" s="47"/>
      <c r="DU754" s="47"/>
      <c r="DV754" s="47"/>
      <c r="DW754" s="47"/>
      <c r="DX754" s="47"/>
      <c r="DY754" s="47"/>
      <c r="DZ754" s="47"/>
      <c r="EA754" s="47"/>
      <c r="EB754" s="47"/>
      <c r="EC754" s="47"/>
      <c r="ED754" s="47"/>
      <c r="EE754" s="47"/>
      <c r="EF754" s="47"/>
      <c r="EG754" s="47"/>
      <c r="EH754" s="47"/>
      <c r="EI754" s="47"/>
      <c r="EJ754" s="47"/>
      <c r="EK754" s="47"/>
      <c r="EL754" s="47"/>
      <c r="EM754" s="47"/>
      <c r="EN754" s="47"/>
      <c r="EO754" s="47"/>
      <c r="EP754" s="47"/>
      <c r="EQ754" s="47"/>
      <c r="ER754" s="47"/>
      <c r="ES754" s="47"/>
      <c r="EX754" s="48"/>
      <c r="EY754" s="48"/>
      <c r="EZ754" s="48"/>
      <c r="FA754" s="48"/>
      <c r="FB754" s="48"/>
      <c r="FC754" s="48"/>
      <c r="FD754" s="48"/>
    </row>
    <row r="755" spans="1:160" s="19" customFormat="1" ht="15" customHeight="1" x14ac:dyDescent="0.25">
      <c r="A755" s="82"/>
      <c r="B755" s="82"/>
      <c r="C755" s="82"/>
      <c r="AF755" s="82"/>
      <c r="AG755" s="82"/>
      <c r="AH755" s="81"/>
      <c r="AI755" s="45"/>
      <c r="AJ755" s="46"/>
      <c r="AK755" s="46"/>
      <c r="AL755" s="46"/>
      <c r="AM755" s="46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5"/>
      <c r="BN755" s="45"/>
      <c r="BO755" s="45"/>
      <c r="BP755" s="45"/>
      <c r="BQ755" s="45"/>
      <c r="BR755" s="47"/>
      <c r="BS755" s="47"/>
      <c r="BT755" s="47"/>
      <c r="BU755" s="47"/>
      <c r="BV755" s="47"/>
      <c r="BW755" s="47"/>
      <c r="BX755" s="47"/>
      <c r="BY755" s="47"/>
      <c r="BZ755" s="47"/>
      <c r="CA755" s="47"/>
      <c r="CB755" s="47"/>
      <c r="CC755" s="47"/>
      <c r="CD755" s="47"/>
      <c r="CE755" s="47"/>
      <c r="CF755" s="47"/>
      <c r="CG755" s="47"/>
      <c r="CH755" s="47"/>
      <c r="CI755" s="47"/>
      <c r="CJ755" s="47"/>
      <c r="CK755" s="47"/>
      <c r="CL755" s="47"/>
      <c r="CM755" s="47"/>
      <c r="CN755" s="47"/>
      <c r="CO755" s="47"/>
      <c r="CP755" s="47"/>
      <c r="CQ755" s="47"/>
      <c r="CR755" s="47"/>
      <c r="CS755" s="47"/>
      <c r="CT755" s="47"/>
      <c r="CU755" s="47"/>
      <c r="CV755" s="47"/>
      <c r="CW755" s="47"/>
      <c r="CX755" s="47"/>
      <c r="CY755" s="47"/>
      <c r="CZ755" s="47"/>
      <c r="DA755" s="47"/>
      <c r="DB755" s="47"/>
      <c r="DC755" s="47"/>
      <c r="DD755" s="47"/>
      <c r="DE755" s="47"/>
      <c r="DF755" s="47"/>
      <c r="DG755" s="47"/>
      <c r="DH755" s="47"/>
      <c r="DI755" s="47"/>
      <c r="DJ755" s="47"/>
      <c r="DK755" s="47"/>
      <c r="DL755" s="47"/>
      <c r="DM755" s="47"/>
      <c r="DN755" s="47"/>
      <c r="DO755" s="47"/>
      <c r="DP755" s="47"/>
      <c r="DQ755" s="47"/>
      <c r="DR755" s="47"/>
      <c r="DS755" s="47"/>
      <c r="DT755" s="47"/>
      <c r="DU755" s="47"/>
      <c r="DV755" s="47"/>
      <c r="DW755" s="47"/>
      <c r="DX755" s="47"/>
      <c r="DY755" s="47"/>
      <c r="DZ755" s="47"/>
      <c r="EA755" s="47"/>
      <c r="EB755" s="47"/>
      <c r="EC755" s="47"/>
      <c r="ED755" s="47"/>
      <c r="EE755" s="47"/>
      <c r="EF755" s="47"/>
      <c r="EG755" s="47"/>
      <c r="EH755" s="47"/>
      <c r="EI755" s="47"/>
      <c r="EJ755" s="47"/>
      <c r="EK755" s="47"/>
      <c r="EL755" s="47"/>
      <c r="EM755" s="47"/>
      <c r="EN755" s="47"/>
      <c r="EO755" s="47"/>
      <c r="EP755" s="47"/>
      <c r="EQ755" s="47"/>
      <c r="ER755" s="47"/>
      <c r="ES755" s="47"/>
      <c r="EX755" s="48"/>
      <c r="EY755" s="48"/>
      <c r="EZ755" s="48"/>
      <c r="FA755" s="48"/>
      <c r="FB755" s="48"/>
      <c r="FC755" s="48"/>
      <c r="FD755" s="48"/>
    </row>
    <row r="756" spans="1:160" s="19" customFormat="1" ht="15" customHeight="1" x14ac:dyDescent="0.25">
      <c r="A756" s="82"/>
      <c r="B756" s="82"/>
      <c r="C756" s="82"/>
      <c r="AF756" s="82"/>
      <c r="AG756" s="82"/>
      <c r="AH756" s="81"/>
      <c r="AI756" s="45"/>
      <c r="AJ756" s="46"/>
      <c r="AK756" s="46"/>
      <c r="AL756" s="46"/>
      <c r="AM756" s="46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5"/>
      <c r="BN756" s="45"/>
      <c r="BO756" s="45"/>
      <c r="BP756" s="45"/>
      <c r="BQ756" s="45"/>
      <c r="BR756" s="47"/>
      <c r="BS756" s="47"/>
      <c r="BT756" s="47"/>
      <c r="BU756" s="47"/>
      <c r="BV756" s="47"/>
      <c r="BW756" s="47"/>
      <c r="BX756" s="47"/>
      <c r="BY756" s="47"/>
      <c r="BZ756" s="47"/>
      <c r="CA756" s="47"/>
      <c r="CB756" s="47"/>
      <c r="CC756" s="47"/>
      <c r="CD756" s="47"/>
      <c r="CE756" s="47"/>
      <c r="CF756" s="47"/>
      <c r="CG756" s="47"/>
      <c r="CH756" s="47"/>
      <c r="CI756" s="47"/>
      <c r="CJ756" s="47"/>
      <c r="CK756" s="47"/>
      <c r="CL756" s="47"/>
      <c r="CM756" s="47"/>
      <c r="CN756" s="47"/>
      <c r="CO756" s="47"/>
      <c r="CP756" s="47"/>
      <c r="CQ756" s="47"/>
      <c r="CR756" s="47"/>
      <c r="CS756" s="47"/>
      <c r="CT756" s="47"/>
      <c r="CU756" s="47"/>
      <c r="CV756" s="47"/>
      <c r="CW756" s="47"/>
      <c r="CX756" s="47"/>
      <c r="CY756" s="47"/>
      <c r="CZ756" s="47"/>
      <c r="DA756" s="47"/>
      <c r="DB756" s="47"/>
      <c r="DC756" s="47"/>
      <c r="DD756" s="47"/>
      <c r="DE756" s="47"/>
      <c r="DF756" s="47"/>
      <c r="DG756" s="47"/>
      <c r="DH756" s="47"/>
      <c r="DI756" s="47"/>
      <c r="DJ756" s="47"/>
      <c r="DK756" s="47"/>
      <c r="DL756" s="47"/>
      <c r="DM756" s="47"/>
      <c r="DN756" s="47"/>
      <c r="DO756" s="47"/>
      <c r="DP756" s="47"/>
      <c r="DQ756" s="47"/>
      <c r="DR756" s="47"/>
      <c r="DS756" s="47"/>
      <c r="DT756" s="47"/>
      <c r="DU756" s="47"/>
      <c r="DV756" s="47"/>
      <c r="DW756" s="47"/>
      <c r="DX756" s="47"/>
      <c r="DY756" s="47"/>
      <c r="DZ756" s="47"/>
      <c r="EA756" s="47"/>
      <c r="EB756" s="47"/>
      <c r="EC756" s="47"/>
      <c r="ED756" s="47"/>
      <c r="EE756" s="47"/>
      <c r="EF756" s="47"/>
      <c r="EG756" s="47"/>
      <c r="EH756" s="47"/>
      <c r="EI756" s="47"/>
      <c r="EJ756" s="47"/>
      <c r="EK756" s="47"/>
      <c r="EL756" s="47"/>
      <c r="EM756" s="47"/>
      <c r="EN756" s="47"/>
      <c r="EO756" s="47"/>
      <c r="EP756" s="47"/>
      <c r="EQ756" s="47"/>
      <c r="ER756" s="47"/>
      <c r="ES756" s="47"/>
      <c r="EX756" s="48"/>
      <c r="EY756" s="48"/>
      <c r="EZ756" s="48"/>
      <c r="FA756" s="48"/>
      <c r="FB756" s="48"/>
      <c r="FC756" s="48"/>
      <c r="FD756" s="48"/>
    </row>
    <row r="757" spans="1:160" s="19" customFormat="1" ht="15" customHeight="1" x14ac:dyDescent="0.25">
      <c r="A757" s="82"/>
      <c r="B757" s="82"/>
      <c r="C757" s="82"/>
      <c r="AF757" s="82"/>
      <c r="AG757" s="82"/>
      <c r="AH757" s="81"/>
      <c r="AI757" s="45"/>
      <c r="AJ757" s="46"/>
      <c r="AK757" s="46"/>
      <c r="AL757" s="46"/>
      <c r="AM757" s="46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5"/>
      <c r="BN757" s="45"/>
      <c r="BO757" s="45"/>
      <c r="BP757" s="45"/>
      <c r="BQ757" s="45"/>
      <c r="BR757" s="47"/>
      <c r="BS757" s="47"/>
      <c r="BT757" s="47"/>
      <c r="BU757" s="47"/>
      <c r="BV757" s="47"/>
      <c r="BW757" s="47"/>
      <c r="BX757" s="47"/>
      <c r="BY757" s="47"/>
      <c r="BZ757" s="47"/>
      <c r="CA757" s="47"/>
      <c r="CB757" s="47"/>
      <c r="CC757" s="47"/>
      <c r="CD757" s="47"/>
      <c r="CE757" s="47"/>
      <c r="CF757" s="47"/>
      <c r="CG757" s="47"/>
      <c r="CH757" s="47"/>
      <c r="CI757" s="47"/>
      <c r="CJ757" s="47"/>
      <c r="CK757" s="47"/>
      <c r="CL757" s="47"/>
      <c r="CM757" s="47"/>
      <c r="CN757" s="47"/>
      <c r="CO757" s="47"/>
      <c r="CP757" s="47"/>
      <c r="CQ757" s="47"/>
      <c r="CR757" s="47"/>
      <c r="CS757" s="47"/>
      <c r="CT757" s="47"/>
      <c r="CU757" s="47"/>
      <c r="CV757" s="47"/>
      <c r="CW757" s="47"/>
      <c r="CX757" s="47"/>
      <c r="CY757" s="47"/>
      <c r="CZ757" s="47"/>
      <c r="DA757" s="47"/>
      <c r="DB757" s="47"/>
      <c r="DC757" s="47"/>
      <c r="DD757" s="47"/>
      <c r="DE757" s="47"/>
      <c r="DF757" s="47"/>
      <c r="DG757" s="47"/>
      <c r="DH757" s="47"/>
      <c r="DI757" s="47"/>
      <c r="DJ757" s="47"/>
      <c r="DK757" s="47"/>
      <c r="DL757" s="47"/>
      <c r="DM757" s="47"/>
      <c r="DN757" s="47"/>
      <c r="DO757" s="47"/>
      <c r="DP757" s="47"/>
      <c r="DQ757" s="47"/>
      <c r="DR757" s="47"/>
      <c r="DS757" s="47"/>
      <c r="DT757" s="47"/>
      <c r="DU757" s="47"/>
      <c r="DV757" s="47"/>
      <c r="DW757" s="47"/>
      <c r="DX757" s="47"/>
      <c r="DY757" s="47"/>
      <c r="DZ757" s="47"/>
      <c r="EA757" s="47"/>
      <c r="EB757" s="47"/>
      <c r="EC757" s="47"/>
      <c r="ED757" s="47"/>
      <c r="EE757" s="47"/>
      <c r="EF757" s="47"/>
      <c r="EG757" s="47"/>
      <c r="EH757" s="47"/>
      <c r="EI757" s="47"/>
      <c r="EJ757" s="47"/>
      <c r="EK757" s="47"/>
      <c r="EL757" s="47"/>
      <c r="EM757" s="47"/>
      <c r="EN757" s="47"/>
      <c r="EO757" s="47"/>
      <c r="EP757" s="47"/>
      <c r="EQ757" s="47"/>
      <c r="ER757" s="47"/>
      <c r="ES757" s="47"/>
      <c r="EX757" s="48"/>
      <c r="EY757" s="48"/>
      <c r="EZ757" s="48"/>
      <c r="FA757" s="48"/>
      <c r="FB757" s="48"/>
      <c r="FC757" s="48"/>
      <c r="FD757" s="48"/>
    </row>
    <row r="758" spans="1:160" s="19" customFormat="1" ht="15" customHeight="1" x14ac:dyDescent="0.25">
      <c r="A758" s="82"/>
      <c r="B758" s="82"/>
      <c r="C758" s="82"/>
      <c r="AF758" s="82"/>
      <c r="AG758" s="82"/>
      <c r="AH758" s="81"/>
      <c r="AI758" s="45"/>
      <c r="AJ758" s="46"/>
      <c r="AK758" s="46"/>
      <c r="AL758" s="46"/>
      <c r="AM758" s="46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5"/>
      <c r="BN758" s="45"/>
      <c r="BO758" s="45"/>
      <c r="BP758" s="45"/>
      <c r="BQ758" s="45"/>
      <c r="BR758" s="47"/>
      <c r="BS758" s="47"/>
      <c r="BT758" s="47"/>
      <c r="BU758" s="47"/>
      <c r="BV758" s="47"/>
      <c r="BW758" s="47"/>
      <c r="BX758" s="47"/>
      <c r="BY758" s="47"/>
      <c r="BZ758" s="47"/>
      <c r="CA758" s="47"/>
      <c r="CB758" s="47"/>
      <c r="CC758" s="47"/>
      <c r="CD758" s="47"/>
      <c r="CE758" s="47"/>
      <c r="CF758" s="47"/>
      <c r="CG758" s="47"/>
      <c r="CH758" s="47"/>
      <c r="CI758" s="47"/>
      <c r="CJ758" s="47"/>
      <c r="CK758" s="47"/>
      <c r="CL758" s="47"/>
      <c r="CM758" s="47"/>
      <c r="CN758" s="47"/>
      <c r="CO758" s="47"/>
      <c r="CP758" s="47"/>
      <c r="CQ758" s="47"/>
      <c r="CR758" s="47"/>
      <c r="CS758" s="47"/>
      <c r="CT758" s="47"/>
      <c r="CU758" s="47"/>
      <c r="CV758" s="47"/>
      <c r="CW758" s="47"/>
      <c r="CX758" s="47"/>
      <c r="CY758" s="47"/>
      <c r="CZ758" s="47"/>
      <c r="DA758" s="47"/>
      <c r="DB758" s="47"/>
      <c r="DC758" s="47"/>
      <c r="DD758" s="47"/>
      <c r="DE758" s="47"/>
      <c r="DF758" s="47"/>
      <c r="DG758" s="47"/>
      <c r="DH758" s="47"/>
      <c r="DI758" s="47"/>
      <c r="DJ758" s="47"/>
      <c r="DK758" s="47"/>
      <c r="DL758" s="47"/>
      <c r="DM758" s="47"/>
      <c r="DN758" s="47"/>
      <c r="DO758" s="47"/>
      <c r="DP758" s="47"/>
      <c r="DQ758" s="47"/>
      <c r="DR758" s="47"/>
      <c r="DS758" s="47"/>
      <c r="DT758" s="47"/>
      <c r="DU758" s="47"/>
      <c r="DV758" s="47"/>
      <c r="DW758" s="47"/>
      <c r="DX758" s="47"/>
      <c r="DY758" s="47"/>
      <c r="DZ758" s="47"/>
      <c r="EA758" s="47"/>
      <c r="EB758" s="47"/>
      <c r="EC758" s="47"/>
      <c r="ED758" s="47"/>
      <c r="EE758" s="47"/>
      <c r="EF758" s="47"/>
      <c r="EG758" s="47"/>
      <c r="EH758" s="47"/>
      <c r="EI758" s="47"/>
      <c r="EJ758" s="47"/>
      <c r="EK758" s="47"/>
      <c r="EL758" s="47"/>
      <c r="EM758" s="47"/>
      <c r="EN758" s="47"/>
      <c r="EO758" s="47"/>
      <c r="EP758" s="47"/>
      <c r="EQ758" s="47"/>
      <c r="ER758" s="47"/>
      <c r="ES758" s="47"/>
      <c r="EX758" s="48"/>
      <c r="EY758" s="48"/>
      <c r="EZ758" s="48"/>
      <c r="FA758" s="48"/>
      <c r="FB758" s="48"/>
      <c r="FC758" s="48"/>
      <c r="FD758" s="48"/>
    </row>
    <row r="759" spans="1:160" s="19" customFormat="1" ht="15" customHeight="1" x14ac:dyDescent="0.25">
      <c r="A759" s="82"/>
      <c r="B759" s="82"/>
      <c r="C759" s="82"/>
      <c r="AF759" s="82"/>
      <c r="AG759" s="82"/>
      <c r="AH759" s="81"/>
      <c r="AI759" s="45"/>
      <c r="AJ759" s="46"/>
      <c r="AK759" s="46"/>
      <c r="AL759" s="46"/>
      <c r="AM759" s="46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5"/>
      <c r="BN759" s="45"/>
      <c r="BO759" s="45"/>
      <c r="BP759" s="45"/>
      <c r="BQ759" s="45"/>
      <c r="BR759" s="47"/>
      <c r="BS759" s="47"/>
      <c r="BT759" s="47"/>
      <c r="BU759" s="47"/>
      <c r="BV759" s="47"/>
      <c r="BW759" s="47"/>
      <c r="BX759" s="47"/>
      <c r="BY759" s="47"/>
      <c r="BZ759" s="47"/>
      <c r="CA759" s="47"/>
      <c r="CB759" s="47"/>
      <c r="CC759" s="47"/>
      <c r="CD759" s="47"/>
      <c r="CE759" s="47"/>
      <c r="CF759" s="47"/>
      <c r="CG759" s="47"/>
      <c r="CH759" s="47"/>
      <c r="CI759" s="47"/>
      <c r="CJ759" s="47"/>
      <c r="CK759" s="47"/>
      <c r="CL759" s="47"/>
      <c r="CM759" s="47"/>
      <c r="CN759" s="47"/>
      <c r="CO759" s="47"/>
      <c r="CP759" s="47"/>
      <c r="CQ759" s="47"/>
      <c r="CR759" s="47"/>
      <c r="CS759" s="47"/>
      <c r="CT759" s="47"/>
      <c r="CU759" s="47"/>
      <c r="CV759" s="47"/>
      <c r="CW759" s="47"/>
      <c r="CX759" s="47"/>
      <c r="CY759" s="47"/>
      <c r="CZ759" s="47"/>
      <c r="DA759" s="47"/>
      <c r="DB759" s="47"/>
      <c r="DC759" s="47"/>
      <c r="DD759" s="47"/>
      <c r="DE759" s="47"/>
      <c r="DF759" s="47"/>
      <c r="DG759" s="47"/>
      <c r="DH759" s="47"/>
      <c r="DI759" s="47"/>
      <c r="DJ759" s="47"/>
      <c r="DK759" s="47"/>
      <c r="DL759" s="47"/>
      <c r="DM759" s="47"/>
      <c r="DN759" s="47"/>
      <c r="DO759" s="47"/>
      <c r="DP759" s="47"/>
      <c r="DQ759" s="47"/>
      <c r="DR759" s="47"/>
      <c r="DS759" s="47"/>
      <c r="DT759" s="47"/>
      <c r="DU759" s="47"/>
      <c r="DV759" s="47"/>
      <c r="DW759" s="47"/>
      <c r="DX759" s="47"/>
      <c r="DY759" s="47"/>
      <c r="DZ759" s="47"/>
      <c r="EA759" s="47"/>
      <c r="EB759" s="47"/>
      <c r="EC759" s="47"/>
      <c r="ED759" s="47"/>
      <c r="EE759" s="47"/>
      <c r="EF759" s="47"/>
      <c r="EG759" s="47"/>
      <c r="EH759" s="47"/>
      <c r="EI759" s="47"/>
      <c r="EJ759" s="47"/>
      <c r="EK759" s="47"/>
      <c r="EL759" s="47"/>
      <c r="EM759" s="47"/>
      <c r="EN759" s="47"/>
      <c r="EO759" s="47"/>
      <c r="EP759" s="47"/>
      <c r="EQ759" s="47"/>
      <c r="ER759" s="47"/>
      <c r="ES759" s="47"/>
      <c r="EX759" s="48"/>
      <c r="EY759" s="48"/>
      <c r="EZ759" s="48"/>
      <c r="FA759" s="48"/>
      <c r="FB759" s="48"/>
      <c r="FC759" s="48"/>
      <c r="FD759" s="48"/>
    </row>
    <row r="760" spans="1:160" s="19" customFormat="1" ht="15" customHeight="1" x14ac:dyDescent="0.25">
      <c r="A760" s="82"/>
      <c r="B760" s="82"/>
      <c r="C760" s="82"/>
      <c r="AF760" s="82"/>
      <c r="AG760" s="82"/>
      <c r="AH760" s="81"/>
      <c r="AI760" s="45"/>
      <c r="AJ760" s="46"/>
      <c r="AK760" s="46"/>
      <c r="AL760" s="46"/>
      <c r="AM760" s="46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5"/>
      <c r="BN760" s="45"/>
      <c r="BO760" s="45"/>
      <c r="BP760" s="45"/>
      <c r="BQ760" s="45"/>
      <c r="BR760" s="47"/>
      <c r="BS760" s="47"/>
      <c r="BT760" s="47"/>
      <c r="BU760" s="47"/>
      <c r="BV760" s="47"/>
      <c r="BW760" s="47"/>
      <c r="BX760" s="47"/>
      <c r="BY760" s="47"/>
      <c r="BZ760" s="47"/>
      <c r="CA760" s="47"/>
      <c r="CB760" s="47"/>
      <c r="CC760" s="47"/>
      <c r="CD760" s="47"/>
      <c r="CE760" s="47"/>
      <c r="CF760" s="47"/>
      <c r="CG760" s="47"/>
      <c r="CH760" s="47"/>
      <c r="CI760" s="47"/>
      <c r="CJ760" s="47"/>
      <c r="CK760" s="47"/>
      <c r="CL760" s="47"/>
      <c r="CM760" s="47"/>
      <c r="CN760" s="47"/>
      <c r="CO760" s="47"/>
      <c r="CP760" s="47"/>
      <c r="CQ760" s="47"/>
      <c r="CR760" s="47"/>
      <c r="CS760" s="47"/>
      <c r="CT760" s="47"/>
      <c r="CU760" s="47"/>
      <c r="CV760" s="47"/>
      <c r="CW760" s="47"/>
      <c r="CX760" s="47"/>
      <c r="CY760" s="47"/>
      <c r="CZ760" s="47"/>
      <c r="DA760" s="47"/>
      <c r="DB760" s="47"/>
      <c r="DC760" s="47"/>
      <c r="DD760" s="47"/>
      <c r="DE760" s="47"/>
      <c r="DF760" s="47"/>
      <c r="DG760" s="47"/>
      <c r="DH760" s="47"/>
      <c r="DI760" s="47"/>
      <c r="DJ760" s="47"/>
      <c r="DK760" s="47"/>
      <c r="DL760" s="47"/>
      <c r="DM760" s="47"/>
      <c r="DN760" s="47"/>
      <c r="DO760" s="47"/>
      <c r="DP760" s="47"/>
      <c r="DQ760" s="47"/>
      <c r="DR760" s="47"/>
      <c r="DS760" s="47"/>
      <c r="DT760" s="47"/>
      <c r="DU760" s="47"/>
      <c r="DV760" s="47"/>
      <c r="DW760" s="47"/>
      <c r="DX760" s="47"/>
      <c r="DY760" s="47"/>
      <c r="DZ760" s="47"/>
      <c r="EA760" s="47"/>
      <c r="EB760" s="47"/>
      <c r="EC760" s="47"/>
      <c r="ED760" s="47"/>
      <c r="EE760" s="47"/>
      <c r="EF760" s="47"/>
      <c r="EG760" s="47"/>
      <c r="EH760" s="47"/>
      <c r="EI760" s="47"/>
      <c r="EJ760" s="47"/>
      <c r="EK760" s="47"/>
      <c r="EL760" s="47"/>
      <c r="EM760" s="47"/>
      <c r="EN760" s="47"/>
      <c r="EO760" s="47"/>
      <c r="EP760" s="47"/>
      <c r="EQ760" s="47"/>
      <c r="ER760" s="47"/>
      <c r="ES760" s="47"/>
      <c r="EX760" s="48"/>
      <c r="EY760" s="48"/>
      <c r="EZ760" s="48"/>
      <c r="FA760" s="48"/>
      <c r="FB760" s="48"/>
      <c r="FC760" s="48"/>
      <c r="FD760" s="48"/>
    </row>
    <row r="761" spans="1:160" s="19" customFormat="1" ht="15" customHeight="1" x14ac:dyDescent="0.25">
      <c r="A761" s="82"/>
      <c r="B761" s="82"/>
      <c r="C761" s="82"/>
      <c r="AF761" s="82"/>
      <c r="AG761" s="82"/>
      <c r="AH761" s="81"/>
      <c r="AI761" s="45"/>
      <c r="AJ761" s="46"/>
      <c r="AK761" s="46"/>
      <c r="AL761" s="46"/>
      <c r="AM761" s="46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5"/>
      <c r="BN761" s="45"/>
      <c r="BO761" s="45"/>
      <c r="BP761" s="45"/>
      <c r="BQ761" s="45"/>
      <c r="BR761" s="47"/>
      <c r="BS761" s="47"/>
      <c r="BT761" s="47"/>
      <c r="BU761" s="47"/>
      <c r="BV761" s="47"/>
      <c r="BW761" s="47"/>
      <c r="BX761" s="47"/>
      <c r="BY761" s="47"/>
      <c r="BZ761" s="47"/>
      <c r="CA761" s="47"/>
      <c r="CB761" s="47"/>
      <c r="CC761" s="47"/>
      <c r="CD761" s="47"/>
      <c r="CE761" s="47"/>
      <c r="CF761" s="47"/>
      <c r="CG761" s="47"/>
      <c r="CH761" s="47"/>
      <c r="CI761" s="47"/>
      <c r="CJ761" s="47"/>
      <c r="CK761" s="47"/>
      <c r="CL761" s="47"/>
      <c r="CM761" s="47"/>
      <c r="CN761" s="47"/>
      <c r="CO761" s="47"/>
      <c r="CP761" s="47"/>
      <c r="CQ761" s="47"/>
      <c r="CR761" s="47"/>
      <c r="CS761" s="47"/>
      <c r="CT761" s="47"/>
      <c r="CU761" s="47"/>
      <c r="CV761" s="47"/>
      <c r="CW761" s="47"/>
      <c r="CX761" s="47"/>
      <c r="CY761" s="47"/>
      <c r="CZ761" s="47"/>
      <c r="DA761" s="47"/>
      <c r="DB761" s="47"/>
      <c r="DC761" s="47"/>
      <c r="DD761" s="47"/>
      <c r="DE761" s="47"/>
      <c r="DF761" s="47"/>
      <c r="DG761" s="47"/>
      <c r="DH761" s="47"/>
      <c r="DI761" s="47"/>
      <c r="DJ761" s="47"/>
      <c r="DK761" s="47"/>
      <c r="DL761" s="47"/>
      <c r="DM761" s="47"/>
      <c r="DN761" s="47"/>
      <c r="DO761" s="47"/>
      <c r="DP761" s="47"/>
      <c r="DQ761" s="47"/>
      <c r="DR761" s="47"/>
      <c r="DS761" s="47"/>
      <c r="DT761" s="47"/>
      <c r="DU761" s="47"/>
      <c r="DV761" s="47"/>
      <c r="DW761" s="47"/>
      <c r="DX761" s="47"/>
      <c r="DY761" s="47"/>
      <c r="DZ761" s="47"/>
      <c r="EA761" s="47"/>
      <c r="EB761" s="47"/>
      <c r="EC761" s="47"/>
      <c r="ED761" s="47"/>
      <c r="EE761" s="47"/>
      <c r="EF761" s="47"/>
      <c r="EG761" s="47"/>
      <c r="EH761" s="47"/>
      <c r="EI761" s="47"/>
      <c r="EJ761" s="47"/>
      <c r="EK761" s="47"/>
      <c r="EL761" s="47"/>
      <c r="EM761" s="47"/>
      <c r="EN761" s="47"/>
      <c r="EO761" s="47"/>
      <c r="EP761" s="47"/>
      <c r="EQ761" s="47"/>
      <c r="ER761" s="47"/>
      <c r="ES761" s="47"/>
      <c r="EX761" s="48"/>
      <c r="EY761" s="48"/>
      <c r="EZ761" s="48"/>
      <c r="FA761" s="48"/>
      <c r="FB761" s="48"/>
      <c r="FC761" s="48"/>
      <c r="FD761" s="48"/>
    </row>
    <row r="762" spans="1:160" s="19" customFormat="1" ht="15" customHeight="1" x14ac:dyDescent="0.25">
      <c r="A762" s="82"/>
      <c r="B762" s="82"/>
      <c r="C762" s="82"/>
      <c r="AF762" s="82"/>
      <c r="AG762" s="82"/>
      <c r="AH762" s="81"/>
      <c r="AI762" s="45"/>
      <c r="AJ762" s="46"/>
      <c r="AK762" s="46"/>
      <c r="AL762" s="46"/>
      <c r="AM762" s="46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  <c r="BJ762" s="45"/>
      <c r="BK762" s="45"/>
      <c r="BL762" s="45"/>
      <c r="BM762" s="45"/>
      <c r="BN762" s="45"/>
      <c r="BO762" s="45"/>
      <c r="BP762" s="45"/>
      <c r="BQ762" s="45"/>
      <c r="BR762" s="47"/>
      <c r="BS762" s="47"/>
      <c r="BT762" s="47"/>
      <c r="BU762" s="47"/>
      <c r="BV762" s="47"/>
      <c r="BW762" s="47"/>
      <c r="BX762" s="47"/>
      <c r="BY762" s="47"/>
      <c r="BZ762" s="47"/>
      <c r="CA762" s="47"/>
      <c r="CB762" s="47"/>
      <c r="CC762" s="47"/>
      <c r="CD762" s="47"/>
      <c r="CE762" s="47"/>
      <c r="CF762" s="47"/>
      <c r="CG762" s="47"/>
      <c r="CH762" s="47"/>
      <c r="CI762" s="47"/>
      <c r="CJ762" s="47"/>
      <c r="CK762" s="47"/>
      <c r="CL762" s="47"/>
      <c r="CM762" s="47"/>
      <c r="CN762" s="47"/>
      <c r="CO762" s="47"/>
      <c r="CP762" s="47"/>
      <c r="CQ762" s="47"/>
      <c r="CR762" s="47"/>
      <c r="CS762" s="47"/>
      <c r="CT762" s="47"/>
      <c r="CU762" s="47"/>
      <c r="CV762" s="47"/>
      <c r="CW762" s="47"/>
      <c r="CX762" s="47"/>
      <c r="CY762" s="47"/>
      <c r="CZ762" s="47"/>
      <c r="DA762" s="47"/>
      <c r="DB762" s="47"/>
      <c r="DC762" s="47"/>
      <c r="DD762" s="47"/>
      <c r="DE762" s="47"/>
      <c r="DF762" s="47"/>
      <c r="DG762" s="47"/>
      <c r="DH762" s="47"/>
      <c r="DI762" s="47"/>
      <c r="DJ762" s="47"/>
      <c r="DK762" s="47"/>
      <c r="DL762" s="47"/>
      <c r="DM762" s="47"/>
      <c r="DN762" s="47"/>
      <c r="DO762" s="47"/>
      <c r="DP762" s="47"/>
      <c r="DQ762" s="47"/>
      <c r="DR762" s="47"/>
      <c r="DS762" s="47"/>
      <c r="DT762" s="47"/>
      <c r="DU762" s="47"/>
      <c r="DV762" s="47"/>
      <c r="DW762" s="47"/>
      <c r="DX762" s="47"/>
      <c r="DY762" s="47"/>
      <c r="DZ762" s="47"/>
      <c r="EA762" s="47"/>
      <c r="EB762" s="47"/>
      <c r="EC762" s="47"/>
      <c r="ED762" s="47"/>
      <c r="EE762" s="47"/>
      <c r="EF762" s="47"/>
      <c r="EG762" s="47"/>
      <c r="EH762" s="47"/>
      <c r="EI762" s="47"/>
      <c r="EJ762" s="47"/>
      <c r="EK762" s="47"/>
      <c r="EL762" s="47"/>
      <c r="EM762" s="47"/>
      <c r="EN762" s="47"/>
      <c r="EO762" s="47"/>
      <c r="EP762" s="47"/>
      <c r="EQ762" s="47"/>
      <c r="ER762" s="47"/>
      <c r="ES762" s="47"/>
      <c r="EX762" s="48"/>
      <c r="EY762" s="48"/>
      <c r="EZ762" s="48"/>
      <c r="FA762" s="48"/>
      <c r="FB762" s="48"/>
      <c r="FC762" s="48"/>
      <c r="FD762" s="48"/>
    </row>
    <row r="763" spans="1:160" s="19" customFormat="1" ht="15" customHeight="1" x14ac:dyDescent="0.25">
      <c r="A763" s="82"/>
      <c r="B763" s="82"/>
      <c r="C763" s="82"/>
      <c r="AF763" s="82"/>
      <c r="AG763" s="82"/>
      <c r="AH763" s="81"/>
      <c r="AI763" s="45"/>
      <c r="AJ763" s="46"/>
      <c r="AK763" s="46"/>
      <c r="AL763" s="46"/>
      <c r="AM763" s="46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5"/>
      <c r="BN763" s="45"/>
      <c r="BO763" s="45"/>
      <c r="BP763" s="45"/>
      <c r="BQ763" s="45"/>
      <c r="BR763" s="47"/>
      <c r="BS763" s="47"/>
      <c r="BT763" s="47"/>
      <c r="BU763" s="47"/>
      <c r="BV763" s="47"/>
      <c r="BW763" s="47"/>
      <c r="BX763" s="47"/>
      <c r="BY763" s="47"/>
      <c r="BZ763" s="47"/>
      <c r="CA763" s="47"/>
      <c r="CB763" s="47"/>
      <c r="CC763" s="47"/>
      <c r="CD763" s="47"/>
      <c r="CE763" s="47"/>
      <c r="CF763" s="47"/>
      <c r="CG763" s="47"/>
      <c r="CH763" s="47"/>
      <c r="CI763" s="47"/>
      <c r="CJ763" s="47"/>
      <c r="CK763" s="47"/>
      <c r="CL763" s="47"/>
      <c r="CM763" s="47"/>
      <c r="CN763" s="47"/>
      <c r="CO763" s="47"/>
      <c r="CP763" s="47"/>
      <c r="CQ763" s="47"/>
      <c r="CR763" s="47"/>
      <c r="CS763" s="47"/>
      <c r="CT763" s="47"/>
      <c r="CU763" s="47"/>
      <c r="CV763" s="47"/>
      <c r="CW763" s="47"/>
      <c r="CX763" s="47"/>
      <c r="CY763" s="47"/>
      <c r="CZ763" s="47"/>
      <c r="DA763" s="47"/>
      <c r="DB763" s="47"/>
      <c r="DC763" s="47"/>
      <c r="DD763" s="47"/>
      <c r="DE763" s="47"/>
      <c r="DF763" s="47"/>
      <c r="DG763" s="47"/>
      <c r="DH763" s="47"/>
      <c r="DI763" s="47"/>
      <c r="DJ763" s="47"/>
      <c r="DK763" s="47"/>
      <c r="DL763" s="47"/>
      <c r="DM763" s="47"/>
      <c r="DN763" s="47"/>
      <c r="DO763" s="47"/>
      <c r="DP763" s="47"/>
      <c r="DQ763" s="47"/>
      <c r="DR763" s="47"/>
      <c r="DS763" s="47"/>
      <c r="DT763" s="47"/>
      <c r="DU763" s="47"/>
      <c r="DV763" s="47"/>
      <c r="DW763" s="47"/>
      <c r="DX763" s="47"/>
      <c r="DY763" s="47"/>
      <c r="DZ763" s="47"/>
      <c r="EA763" s="47"/>
      <c r="EB763" s="47"/>
      <c r="EC763" s="47"/>
      <c r="ED763" s="47"/>
      <c r="EE763" s="47"/>
      <c r="EF763" s="47"/>
      <c r="EG763" s="47"/>
      <c r="EH763" s="47"/>
      <c r="EI763" s="47"/>
      <c r="EJ763" s="47"/>
      <c r="EK763" s="47"/>
      <c r="EL763" s="47"/>
      <c r="EM763" s="47"/>
      <c r="EN763" s="47"/>
      <c r="EO763" s="47"/>
      <c r="EP763" s="47"/>
      <c r="EQ763" s="47"/>
      <c r="ER763" s="47"/>
      <c r="ES763" s="47"/>
      <c r="EX763" s="48"/>
      <c r="EY763" s="48"/>
      <c r="EZ763" s="48"/>
      <c r="FA763" s="48"/>
      <c r="FB763" s="48"/>
      <c r="FC763" s="48"/>
      <c r="FD763" s="48"/>
    </row>
    <row r="764" spans="1:160" s="19" customFormat="1" ht="15" customHeight="1" x14ac:dyDescent="0.25">
      <c r="A764" s="82"/>
      <c r="B764" s="82"/>
      <c r="C764" s="82"/>
      <c r="AF764" s="82"/>
      <c r="AG764" s="82"/>
      <c r="AH764" s="81"/>
      <c r="AI764" s="45"/>
      <c r="AJ764" s="46"/>
      <c r="AK764" s="46"/>
      <c r="AL764" s="46"/>
      <c r="AM764" s="46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  <c r="BJ764" s="45"/>
      <c r="BK764" s="45"/>
      <c r="BL764" s="45"/>
      <c r="BM764" s="45"/>
      <c r="BN764" s="45"/>
      <c r="BO764" s="45"/>
      <c r="BP764" s="45"/>
      <c r="BQ764" s="45"/>
      <c r="BR764" s="47"/>
      <c r="BS764" s="47"/>
      <c r="BT764" s="47"/>
      <c r="BU764" s="47"/>
      <c r="BV764" s="47"/>
      <c r="BW764" s="47"/>
      <c r="BX764" s="47"/>
      <c r="BY764" s="47"/>
      <c r="BZ764" s="47"/>
      <c r="CA764" s="47"/>
      <c r="CB764" s="47"/>
      <c r="CC764" s="47"/>
      <c r="CD764" s="47"/>
      <c r="CE764" s="47"/>
      <c r="CF764" s="47"/>
      <c r="CG764" s="47"/>
      <c r="CH764" s="47"/>
      <c r="CI764" s="47"/>
      <c r="CJ764" s="47"/>
      <c r="CK764" s="47"/>
      <c r="CL764" s="47"/>
      <c r="CM764" s="47"/>
      <c r="CN764" s="47"/>
      <c r="CO764" s="47"/>
      <c r="CP764" s="47"/>
      <c r="CQ764" s="47"/>
      <c r="CR764" s="47"/>
      <c r="CS764" s="47"/>
      <c r="CT764" s="47"/>
      <c r="CU764" s="47"/>
      <c r="CV764" s="47"/>
      <c r="CW764" s="47"/>
      <c r="CX764" s="47"/>
      <c r="CY764" s="47"/>
      <c r="CZ764" s="47"/>
      <c r="DA764" s="47"/>
      <c r="DB764" s="47"/>
      <c r="DC764" s="47"/>
      <c r="DD764" s="47"/>
      <c r="DE764" s="47"/>
      <c r="DF764" s="47"/>
      <c r="DG764" s="47"/>
      <c r="DH764" s="47"/>
      <c r="DI764" s="47"/>
      <c r="DJ764" s="47"/>
      <c r="DK764" s="47"/>
      <c r="DL764" s="47"/>
      <c r="DM764" s="47"/>
      <c r="DN764" s="47"/>
      <c r="DO764" s="47"/>
      <c r="DP764" s="47"/>
      <c r="DQ764" s="47"/>
      <c r="DR764" s="47"/>
      <c r="DS764" s="47"/>
      <c r="DT764" s="47"/>
      <c r="DU764" s="47"/>
      <c r="DV764" s="47"/>
      <c r="DW764" s="47"/>
      <c r="DX764" s="47"/>
      <c r="DY764" s="47"/>
      <c r="DZ764" s="47"/>
      <c r="EA764" s="47"/>
      <c r="EB764" s="47"/>
      <c r="EC764" s="47"/>
      <c r="ED764" s="47"/>
      <c r="EE764" s="47"/>
      <c r="EF764" s="47"/>
      <c r="EG764" s="47"/>
      <c r="EH764" s="47"/>
      <c r="EI764" s="47"/>
      <c r="EJ764" s="47"/>
      <c r="EK764" s="47"/>
      <c r="EL764" s="47"/>
      <c r="EM764" s="47"/>
      <c r="EN764" s="47"/>
      <c r="EO764" s="47"/>
      <c r="EP764" s="47"/>
      <c r="EQ764" s="47"/>
      <c r="ER764" s="47"/>
      <c r="ES764" s="47"/>
      <c r="EX764" s="48"/>
      <c r="EY764" s="48"/>
      <c r="EZ764" s="48"/>
      <c r="FA764" s="48"/>
      <c r="FB764" s="48"/>
      <c r="FC764" s="48"/>
      <c r="FD764" s="48"/>
    </row>
    <row r="765" spans="1:160" s="19" customFormat="1" ht="15" customHeight="1" x14ac:dyDescent="0.25">
      <c r="A765" s="82"/>
      <c r="B765" s="82"/>
      <c r="C765" s="82"/>
      <c r="AF765" s="82"/>
      <c r="AG765" s="82"/>
      <c r="AH765" s="81"/>
      <c r="AI765" s="45"/>
      <c r="AJ765" s="46"/>
      <c r="AK765" s="46"/>
      <c r="AL765" s="46"/>
      <c r="AM765" s="46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/>
      <c r="BJ765" s="45"/>
      <c r="BK765" s="45"/>
      <c r="BL765" s="45"/>
      <c r="BM765" s="45"/>
      <c r="BN765" s="45"/>
      <c r="BO765" s="45"/>
      <c r="BP765" s="45"/>
      <c r="BQ765" s="45"/>
      <c r="BR765" s="47"/>
      <c r="BS765" s="47"/>
      <c r="BT765" s="47"/>
      <c r="BU765" s="47"/>
      <c r="BV765" s="47"/>
      <c r="BW765" s="47"/>
      <c r="BX765" s="47"/>
      <c r="BY765" s="47"/>
      <c r="BZ765" s="47"/>
      <c r="CA765" s="47"/>
      <c r="CB765" s="47"/>
      <c r="CC765" s="47"/>
      <c r="CD765" s="47"/>
      <c r="CE765" s="47"/>
      <c r="CF765" s="47"/>
      <c r="CG765" s="47"/>
      <c r="CH765" s="47"/>
      <c r="CI765" s="47"/>
      <c r="CJ765" s="47"/>
      <c r="CK765" s="47"/>
      <c r="CL765" s="47"/>
      <c r="CM765" s="47"/>
      <c r="CN765" s="47"/>
      <c r="CO765" s="47"/>
      <c r="CP765" s="47"/>
      <c r="CQ765" s="47"/>
      <c r="CR765" s="47"/>
      <c r="CS765" s="47"/>
      <c r="CT765" s="47"/>
      <c r="CU765" s="47"/>
      <c r="CV765" s="47"/>
      <c r="CW765" s="47"/>
      <c r="CX765" s="47"/>
      <c r="CY765" s="47"/>
      <c r="CZ765" s="47"/>
      <c r="DA765" s="47"/>
      <c r="DB765" s="47"/>
      <c r="DC765" s="47"/>
      <c r="DD765" s="47"/>
      <c r="DE765" s="47"/>
      <c r="DF765" s="47"/>
      <c r="DG765" s="47"/>
      <c r="DH765" s="47"/>
      <c r="DI765" s="47"/>
      <c r="DJ765" s="47"/>
      <c r="DK765" s="47"/>
      <c r="DL765" s="47"/>
      <c r="DM765" s="47"/>
      <c r="DN765" s="47"/>
      <c r="DO765" s="47"/>
      <c r="DP765" s="47"/>
      <c r="DQ765" s="47"/>
      <c r="DR765" s="47"/>
      <c r="DS765" s="47"/>
      <c r="DT765" s="47"/>
      <c r="DU765" s="47"/>
      <c r="DV765" s="47"/>
      <c r="DW765" s="47"/>
      <c r="DX765" s="47"/>
      <c r="DY765" s="47"/>
      <c r="DZ765" s="47"/>
      <c r="EA765" s="47"/>
      <c r="EB765" s="47"/>
      <c r="EC765" s="47"/>
      <c r="ED765" s="47"/>
      <c r="EE765" s="47"/>
      <c r="EF765" s="47"/>
      <c r="EG765" s="47"/>
      <c r="EH765" s="47"/>
      <c r="EI765" s="47"/>
      <c r="EJ765" s="47"/>
      <c r="EK765" s="47"/>
      <c r="EL765" s="47"/>
      <c r="EM765" s="47"/>
      <c r="EN765" s="47"/>
      <c r="EO765" s="47"/>
      <c r="EP765" s="47"/>
      <c r="EQ765" s="47"/>
      <c r="ER765" s="47"/>
      <c r="ES765" s="47"/>
      <c r="EX765" s="48"/>
      <c r="EY765" s="48"/>
      <c r="EZ765" s="48"/>
      <c r="FA765" s="48"/>
      <c r="FB765" s="48"/>
      <c r="FC765" s="48"/>
      <c r="FD765" s="48"/>
    </row>
    <row r="766" spans="1:160" s="19" customFormat="1" ht="15" customHeight="1" x14ac:dyDescent="0.25">
      <c r="A766" s="82"/>
      <c r="B766" s="82"/>
      <c r="C766" s="82"/>
      <c r="AF766" s="82"/>
      <c r="AG766" s="82"/>
      <c r="AH766" s="81"/>
      <c r="AI766" s="45"/>
      <c r="AJ766" s="46"/>
      <c r="AK766" s="46"/>
      <c r="AL766" s="46"/>
      <c r="AM766" s="46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  <c r="BJ766" s="45"/>
      <c r="BK766" s="45"/>
      <c r="BL766" s="45"/>
      <c r="BM766" s="45"/>
      <c r="BN766" s="45"/>
      <c r="BO766" s="45"/>
      <c r="BP766" s="45"/>
      <c r="BQ766" s="45"/>
      <c r="BR766" s="47"/>
      <c r="BS766" s="47"/>
      <c r="BT766" s="47"/>
      <c r="BU766" s="47"/>
      <c r="BV766" s="47"/>
      <c r="BW766" s="47"/>
      <c r="BX766" s="47"/>
      <c r="BY766" s="47"/>
      <c r="BZ766" s="47"/>
      <c r="CA766" s="47"/>
      <c r="CB766" s="47"/>
      <c r="CC766" s="47"/>
      <c r="CD766" s="47"/>
      <c r="CE766" s="47"/>
      <c r="CF766" s="47"/>
      <c r="CG766" s="47"/>
      <c r="CH766" s="47"/>
      <c r="CI766" s="47"/>
      <c r="CJ766" s="47"/>
      <c r="CK766" s="47"/>
      <c r="CL766" s="47"/>
      <c r="CM766" s="47"/>
      <c r="CN766" s="47"/>
      <c r="CO766" s="47"/>
      <c r="CP766" s="47"/>
      <c r="CQ766" s="47"/>
      <c r="CR766" s="47"/>
      <c r="CS766" s="47"/>
      <c r="CT766" s="47"/>
      <c r="CU766" s="47"/>
      <c r="CV766" s="47"/>
      <c r="CW766" s="47"/>
      <c r="CX766" s="47"/>
      <c r="CY766" s="47"/>
      <c r="CZ766" s="47"/>
      <c r="DA766" s="47"/>
      <c r="DB766" s="47"/>
      <c r="DC766" s="47"/>
      <c r="DD766" s="47"/>
      <c r="DE766" s="47"/>
      <c r="DF766" s="47"/>
      <c r="DG766" s="47"/>
      <c r="DH766" s="47"/>
      <c r="DI766" s="47"/>
      <c r="DJ766" s="47"/>
      <c r="DK766" s="47"/>
      <c r="DL766" s="47"/>
      <c r="DM766" s="47"/>
      <c r="DN766" s="47"/>
      <c r="DO766" s="47"/>
      <c r="DP766" s="47"/>
      <c r="DQ766" s="47"/>
      <c r="DR766" s="47"/>
      <c r="DS766" s="47"/>
      <c r="DT766" s="47"/>
      <c r="DU766" s="47"/>
      <c r="DV766" s="47"/>
      <c r="DW766" s="47"/>
      <c r="DX766" s="47"/>
      <c r="DY766" s="47"/>
      <c r="DZ766" s="47"/>
      <c r="EA766" s="47"/>
      <c r="EB766" s="47"/>
      <c r="EC766" s="47"/>
      <c r="ED766" s="47"/>
      <c r="EE766" s="47"/>
      <c r="EF766" s="47"/>
      <c r="EG766" s="47"/>
      <c r="EH766" s="47"/>
      <c r="EI766" s="47"/>
      <c r="EJ766" s="47"/>
      <c r="EK766" s="47"/>
      <c r="EL766" s="47"/>
      <c r="EM766" s="47"/>
      <c r="EN766" s="47"/>
      <c r="EO766" s="47"/>
      <c r="EP766" s="47"/>
      <c r="EQ766" s="47"/>
      <c r="ER766" s="47"/>
      <c r="ES766" s="47"/>
      <c r="EX766" s="48"/>
      <c r="EY766" s="48"/>
      <c r="EZ766" s="48"/>
      <c r="FA766" s="48"/>
      <c r="FB766" s="48"/>
      <c r="FC766" s="48"/>
      <c r="FD766" s="48"/>
    </row>
    <row r="767" spans="1:160" s="19" customFormat="1" ht="15" customHeight="1" x14ac:dyDescent="0.25">
      <c r="A767" s="82"/>
      <c r="B767" s="82"/>
      <c r="C767" s="82"/>
      <c r="AF767" s="82"/>
      <c r="AG767" s="82"/>
      <c r="AH767" s="81"/>
      <c r="AI767" s="45"/>
      <c r="AJ767" s="46"/>
      <c r="AK767" s="46"/>
      <c r="AL767" s="46"/>
      <c r="AM767" s="46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  <c r="BJ767" s="45"/>
      <c r="BK767" s="45"/>
      <c r="BL767" s="45"/>
      <c r="BM767" s="45"/>
      <c r="BN767" s="45"/>
      <c r="BO767" s="45"/>
      <c r="BP767" s="45"/>
      <c r="BQ767" s="45"/>
      <c r="BR767" s="47"/>
      <c r="BS767" s="47"/>
      <c r="BT767" s="47"/>
      <c r="BU767" s="47"/>
      <c r="BV767" s="47"/>
      <c r="BW767" s="47"/>
      <c r="BX767" s="47"/>
      <c r="BY767" s="47"/>
      <c r="BZ767" s="47"/>
      <c r="CA767" s="47"/>
      <c r="CB767" s="47"/>
      <c r="CC767" s="47"/>
      <c r="CD767" s="47"/>
      <c r="CE767" s="47"/>
      <c r="CF767" s="47"/>
      <c r="CG767" s="47"/>
      <c r="CH767" s="47"/>
      <c r="CI767" s="47"/>
      <c r="CJ767" s="47"/>
      <c r="CK767" s="47"/>
      <c r="CL767" s="47"/>
      <c r="CM767" s="47"/>
      <c r="CN767" s="47"/>
      <c r="CO767" s="47"/>
      <c r="CP767" s="47"/>
      <c r="CQ767" s="47"/>
      <c r="CR767" s="47"/>
      <c r="CS767" s="47"/>
      <c r="CT767" s="47"/>
      <c r="CU767" s="47"/>
      <c r="CV767" s="47"/>
      <c r="CW767" s="47"/>
      <c r="CX767" s="47"/>
      <c r="CY767" s="47"/>
      <c r="CZ767" s="47"/>
      <c r="DA767" s="47"/>
      <c r="DB767" s="47"/>
      <c r="DC767" s="47"/>
      <c r="DD767" s="47"/>
      <c r="DE767" s="47"/>
      <c r="DF767" s="47"/>
      <c r="DG767" s="47"/>
      <c r="DH767" s="47"/>
      <c r="DI767" s="47"/>
      <c r="DJ767" s="47"/>
      <c r="DK767" s="47"/>
      <c r="DL767" s="47"/>
      <c r="DM767" s="47"/>
      <c r="DN767" s="47"/>
      <c r="DO767" s="47"/>
      <c r="DP767" s="47"/>
      <c r="DQ767" s="47"/>
      <c r="DR767" s="47"/>
      <c r="DS767" s="47"/>
      <c r="DT767" s="47"/>
      <c r="DU767" s="47"/>
      <c r="DV767" s="47"/>
      <c r="DW767" s="47"/>
      <c r="DX767" s="47"/>
      <c r="DY767" s="47"/>
      <c r="DZ767" s="47"/>
      <c r="EA767" s="47"/>
      <c r="EB767" s="47"/>
      <c r="EC767" s="47"/>
      <c r="ED767" s="47"/>
      <c r="EE767" s="47"/>
      <c r="EF767" s="47"/>
      <c r="EG767" s="47"/>
      <c r="EH767" s="47"/>
      <c r="EI767" s="47"/>
      <c r="EJ767" s="47"/>
      <c r="EK767" s="47"/>
      <c r="EL767" s="47"/>
      <c r="EM767" s="47"/>
      <c r="EN767" s="47"/>
      <c r="EO767" s="47"/>
      <c r="EP767" s="47"/>
      <c r="EQ767" s="47"/>
      <c r="ER767" s="47"/>
      <c r="ES767" s="47"/>
      <c r="EX767" s="48"/>
      <c r="EY767" s="48"/>
      <c r="EZ767" s="48"/>
      <c r="FA767" s="48"/>
      <c r="FB767" s="48"/>
      <c r="FC767" s="48"/>
      <c r="FD767" s="48"/>
    </row>
    <row r="768" spans="1:160" s="19" customFormat="1" ht="15" customHeight="1" x14ac:dyDescent="0.25">
      <c r="A768" s="82"/>
      <c r="B768" s="82"/>
      <c r="C768" s="82"/>
      <c r="AF768" s="82"/>
      <c r="AG768" s="82"/>
      <c r="AH768" s="81"/>
      <c r="AI768" s="45"/>
      <c r="AJ768" s="46"/>
      <c r="AK768" s="46"/>
      <c r="AL768" s="46"/>
      <c r="AM768" s="46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5"/>
      <c r="BN768" s="45"/>
      <c r="BO768" s="45"/>
      <c r="BP768" s="45"/>
      <c r="BQ768" s="45"/>
      <c r="BR768" s="47"/>
      <c r="BS768" s="47"/>
      <c r="BT768" s="47"/>
      <c r="BU768" s="47"/>
      <c r="BV768" s="47"/>
      <c r="BW768" s="47"/>
      <c r="BX768" s="47"/>
      <c r="BY768" s="47"/>
      <c r="BZ768" s="47"/>
      <c r="CA768" s="47"/>
      <c r="CB768" s="47"/>
      <c r="CC768" s="47"/>
      <c r="CD768" s="47"/>
      <c r="CE768" s="47"/>
      <c r="CF768" s="47"/>
      <c r="CG768" s="47"/>
      <c r="CH768" s="47"/>
      <c r="CI768" s="47"/>
      <c r="CJ768" s="47"/>
      <c r="CK768" s="47"/>
      <c r="CL768" s="47"/>
      <c r="CM768" s="47"/>
      <c r="CN768" s="47"/>
      <c r="CO768" s="47"/>
      <c r="CP768" s="47"/>
      <c r="CQ768" s="47"/>
      <c r="CR768" s="47"/>
      <c r="CS768" s="47"/>
      <c r="CT768" s="47"/>
      <c r="CU768" s="47"/>
      <c r="CV768" s="47"/>
      <c r="CW768" s="47"/>
      <c r="CX768" s="47"/>
      <c r="CY768" s="47"/>
      <c r="CZ768" s="47"/>
      <c r="DA768" s="47"/>
      <c r="DB768" s="47"/>
      <c r="DC768" s="47"/>
      <c r="DD768" s="47"/>
      <c r="DE768" s="47"/>
      <c r="DF768" s="47"/>
      <c r="DG768" s="47"/>
      <c r="DH768" s="47"/>
      <c r="DI768" s="47"/>
      <c r="DJ768" s="47"/>
      <c r="DK768" s="47"/>
      <c r="DL768" s="47"/>
      <c r="DM768" s="47"/>
      <c r="DN768" s="47"/>
      <c r="DO768" s="47"/>
      <c r="DP768" s="47"/>
      <c r="DQ768" s="47"/>
      <c r="DR768" s="47"/>
      <c r="DS768" s="47"/>
      <c r="DT768" s="47"/>
      <c r="DU768" s="47"/>
      <c r="DV768" s="47"/>
      <c r="DW768" s="47"/>
      <c r="DX768" s="47"/>
      <c r="DY768" s="47"/>
      <c r="DZ768" s="47"/>
      <c r="EA768" s="47"/>
      <c r="EB768" s="47"/>
      <c r="EC768" s="47"/>
      <c r="ED768" s="47"/>
      <c r="EE768" s="47"/>
      <c r="EF768" s="47"/>
      <c r="EG768" s="47"/>
      <c r="EH768" s="47"/>
      <c r="EI768" s="47"/>
      <c r="EJ768" s="47"/>
      <c r="EK768" s="47"/>
      <c r="EL768" s="47"/>
      <c r="EM768" s="47"/>
      <c r="EN768" s="47"/>
      <c r="EO768" s="47"/>
      <c r="EP768" s="47"/>
      <c r="EQ768" s="47"/>
      <c r="ER768" s="47"/>
      <c r="ES768" s="47"/>
      <c r="EX768" s="48"/>
      <c r="EY768" s="48"/>
      <c r="EZ768" s="48"/>
      <c r="FA768" s="48"/>
      <c r="FB768" s="48"/>
      <c r="FC768" s="48"/>
      <c r="FD768" s="48"/>
    </row>
    <row r="769" spans="1:160" s="19" customFormat="1" ht="15" customHeight="1" x14ac:dyDescent="0.25">
      <c r="A769" s="82"/>
      <c r="B769" s="82"/>
      <c r="C769" s="82"/>
      <c r="AF769" s="82"/>
      <c r="AG769" s="82"/>
      <c r="AH769" s="81"/>
      <c r="AI769" s="45"/>
      <c r="AJ769" s="46"/>
      <c r="AK769" s="46"/>
      <c r="AL769" s="46"/>
      <c r="AM769" s="46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5"/>
      <c r="BN769" s="45"/>
      <c r="BO769" s="45"/>
      <c r="BP769" s="45"/>
      <c r="BQ769" s="45"/>
      <c r="BR769" s="47"/>
      <c r="BS769" s="47"/>
      <c r="BT769" s="47"/>
      <c r="BU769" s="47"/>
      <c r="BV769" s="47"/>
      <c r="BW769" s="47"/>
      <c r="BX769" s="47"/>
      <c r="BY769" s="47"/>
      <c r="BZ769" s="47"/>
      <c r="CA769" s="47"/>
      <c r="CB769" s="47"/>
      <c r="CC769" s="47"/>
      <c r="CD769" s="47"/>
      <c r="CE769" s="47"/>
      <c r="CF769" s="47"/>
      <c r="CG769" s="47"/>
      <c r="CH769" s="47"/>
      <c r="CI769" s="47"/>
      <c r="CJ769" s="47"/>
      <c r="CK769" s="47"/>
      <c r="CL769" s="47"/>
      <c r="CM769" s="47"/>
      <c r="CN769" s="47"/>
      <c r="CO769" s="47"/>
      <c r="CP769" s="47"/>
      <c r="CQ769" s="47"/>
      <c r="CR769" s="47"/>
      <c r="CS769" s="47"/>
      <c r="CT769" s="47"/>
      <c r="CU769" s="47"/>
      <c r="CV769" s="47"/>
      <c r="CW769" s="47"/>
      <c r="CX769" s="47"/>
      <c r="CY769" s="47"/>
      <c r="CZ769" s="47"/>
      <c r="DA769" s="47"/>
      <c r="DB769" s="47"/>
      <c r="DC769" s="47"/>
      <c r="DD769" s="47"/>
      <c r="DE769" s="47"/>
      <c r="DF769" s="47"/>
      <c r="DG769" s="47"/>
      <c r="DH769" s="47"/>
      <c r="DI769" s="47"/>
      <c r="DJ769" s="47"/>
      <c r="DK769" s="47"/>
      <c r="DL769" s="47"/>
      <c r="DM769" s="47"/>
      <c r="DN769" s="47"/>
      <c r="DO769" s="47"/>
      <c r="DP769" s="47"/>
      <c r="DQ769" s="47"/>
      <c r="DR769" s="47"/>
      <c r="DS769" s="47"/>
      <c r="DT769" s="47"/>
      <c r="DU769" s="47"/>
      <c r="DV769" s="47"/>
      <c r="DW769" s="47"/>
      <c r="DX769" s="47"/>
      <c r="DY769" s="47"/>
      <c r="DZ769" s="47"/>
      <c r="EA769" s="47"/>
      <c r="EB769" s="47"/>
      <c r="EC769" s="47"/>
      <c r="ED769" s="47"/>
      <c r="EE769" s="47"/>
      <c r="EF769" s="47"/>
      <c r="EG769" s="47"/>
      <c r="EH769" s="47"/>
      <c r="EI769" s="47"/>
      <c r="EJ769" s="47"/>
      <c r="EK769" s="47"/>
      <c r="EL769" s="47"/>
      <c r="EM769" s="47"/>
      <c r="EN769" s="47"/>
      <c r="EO769" s="47"/>
      <c r="EP769" s="47"/>
      <c r="EQ769" s="47"/>
      <c r="ER769" s="47"/>
      <c r="ES769" s="47"/>
      <c r="EX769" s="48"/>
      <c r="EY769" s="48"/>
      <c r="EZ769" s="48"/>
      <c r="FA769" s="48"/>
      <c r="FB769" s="48"/>
      <c r="FC769" s="48"/>
      <c r="FD769" s="48"/>
    </row>
    <row r="770" spans="1:160" s="19" customFormat="1" ht="15" customHeight="1" x14ac:dyDescent="0.25">
      <c r="A770" s="82"/>
      <c r="B770" s="82"/>
      <c r="C770" s="82"/>
      <c r="AF770" s="82"/>
      <c r="AG770" s="82"/>
      <c r="AH770" s="81"/>
      <c r="AI770" s="45"/>
      <c r="AJ770" s="46"/>
      <c r="AK770" s="46"/>
      <c r="AL770" s="46"/>
      <c r="AM770" s="46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  <c r="BL770" s="45"/>
      <c r="BM770" s="45"/>
      <c r="BN770" s="45"/>
      <c r="BO770" s="45"/>
      <c r="BP770" s="45"/>
      <c r="BQ770" s="45"/>
      <c r="BR770" s="47"/>
      <c r="BS770" s="47"/>
      <c r="BT770" s="47"/>
      <c r="BU770" s="47"/>
      <c r="BV770" s="47"/>
      <c r="BW770" s="47"/>
      <c r="BX770" s="47"/>
      <c r="BY770" s="47"/>
      <c r="BZ770" s="47"/>
      <c r="CA770" s="47"/>
      <c r="CB770" s="47"/>
      <c r="CC770" s="47"/>
      <c r="CD770" s="47"/>
      <c r="CE770" s="47"/>
      <c r="CF770" s="47"/>
      <c r="CG770" s="47"/>
      <c r="CH770" s="47"/>
      <c r="CI770" s="47"/>
      <c r="CJ770" s="47"/>
      <c r="CK770" s="47"/>
      <c r="CL770" s="47"/>
      <c r="CM770" s="47"/>
      <c r="CN770" s="47"/>
      <c r="CO770" s="47"/>
      <c r="CP770" s="47"/>
      <c r="CQ770" s="47"/>
      <c r="CR770" s="47"/>
      <c r="CS770" s="47"/>
      <c r="CT770" s="47"/>
      <c r="CU770" s="47"/>
      <c r="CV770" s="47"/>
      <c r="CW770" s="47"/>
      <c r="CX770" s="47"/>
      <c r="CY770" s="47"/>
      <c r="CZ770" s="47"/>
      <c r="DA770" s="47"/>
      <c r="DB770" s="47"/>
      <c r="DC770" s="47"/>
      <c r="DD770" s="47"/>
      <c r="DE770" s="47"/>
      <c r="DF770" s="47"/>
      <c r="DG770" s="47"/>
      <c r="DH770" s="47"/>
      <c r="DI770" s="47"/>
      <c r="DJ770" s="47"/>
      <c r="DK770" s="47"/>
      <c r="DL770" s="47"/>
      <c r="DM770" s="47"/>
      <c r="DN770" s="47"/>
      <c r="DO770" s="47"/>
      <c r="DP770" s="47"/>
      <c r="DQ770" s="47"/>
      <c r="DR770" s="47"/>
      <c r="DS770" s="47"/>
      <c r="DT770" s="47"/>
      <c r="DU770" s="47"/>
      <c r="DV770" s="47"/>
      <c r="DW770" s="47"/>
      <c r="DX770" s="47"/>
      <c r="DY770" s="47"/>
      <c r="DZ770" s="47"/>
      <c r="EA770" s="47"/>
      <c r="EB770" s="47"/>
      <c r="EC770" s="47"/>
      <c r="ED770" s="47"/>
      <c r="EE770" s="47"/>
      <c r="EF770" s="47"/>
      <c r="EG770" s="47"/>
      <c r="EH770" s="47"/>
      <c r="EI770" s="47"/>
      <c r="EJ770" s="47"/>
      <c r="EK770" s="47"/>
      <c r="EL770" s="47"/>
      <c r="EM770" s="47"/>
      <c r="EN770" s="47"/>
      <c r="EO770" s="47"/>
      <c r="EP770" s="47"/>
      <c r="EQ770" s="47"/>
      <c r="ER770" s="47"/>
      <c r="ES770" s="47"/>
      <c r="EX770" s="48"/>
      <c r="EY770" s="48"/>
      <c r="EZ770" s="48"/>
      <c r="FA770" s="48"/>
      <c r="FB770" s="48"/>
      <c r="FC770" s="48"/>
      <c r="FD770" s="48"/>
    </row>
    <row r="771" spans="1:160" s="19" customFormat="1" ht="15" customHeight="1" x14ac:dyDescent="0.25">
      <c r="A771" s="82"/>
      <c r="B771" s="82"/>
      <c r="C771" s="82"/>
      <c r="AF771" s="82"/>
      <c r="AG771" s="82"/>
      <c r="AH771" s="81"/>
      <c r="AI771" s="45"/>
      <c r="AJ771" s="46"/>
      <c r="AK771" s="46"/>
      <c r="AL771" s="46"/>
      <c r="AM771" s="46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/>
      <c r="BM771" s="45"/>
      <c r="BN771" s="45"/>
      <c r="BO771" s="45"/>
      <c r="BP771" s="45"/>
      <c r="BQ771" s="45"/>
      <c r="BR771" s="47"/>
      <c r="BS771" s="47"/>
      <c r="BT771" s="47"/>
      <c r="BU771" s="47"/>
      <c r="BV771" s="47"/>
      <c r="BW771" s="47"/>
      <c r="BX771" s="47"/>
      <c r="BY771" s="47"/>
      <c r="BZ771" s="47"/>
      <c r="CA771" s="47"/>
      <c r="CB771" s="47"/>
      <c r="CC771" s="47"/>
      <c r="CD771" s="47"/>
      <c r="CE771" s="47"/>
      <c r="CF771" s="47"/>
      <c r="CG771" s="47"/>
      <c r="CH771" s="47"/>
      <c r="CI771" s="47"/>
      <c r="CJ771" s="47"/>
      <c r="CK771" s="47"/>
      <c r="CL771" s="47"/>
      <c r="CM771" s="47"/>
      <c r="CN771" s="47"/>
      <c r="CO771" s="47"/>
      <c r="CP771" s="47"/>
      <c r="CQ771" s="47"/>
      <c r="CR771" s="47"/>
      <c r="CS771" s="47"/>
      <c r="CT771" s="47"/>
      <c r="CU771" s="47"/>
      <c r="CV771" s="47"/>
      <c r="CW771" s="47"/>
      <c r="CX771" s="47"/>
      <c r="CY771" s="47"/>
      <c r="CZ771" s="47"/>
      <c r="DA771" s="47"/>
      <c r="DB771" s="47"/>
      <c r="DC771" s="47"/>
      <c r="DD771" s="47"/>
      <c r="DE771" s="47"/>
      <c r="DF771" s="47"/>
      <c r="DG771" s="47"/>
      <c r="DH771" s="47"/>
      <c r="DI771" s="47"/>
      <c r="DJ771" s="47"/>
      <c r="DK771" s="47"/>
      <c r="DL771" s="47"/>
      <c r="DM771" s="47"/>
      <c r="DN771" s="47"/>
      <c r="DO771" s="47"/>
      <c r="DP771" s="47"/>
      <c r="DQ771" s="47"/>
      <c r="DR771" s="47"/>
      <c r="DS771" s="47"/>
      <c r="DT771" s="47"/>
      <c r="DU771" s="47"/>
      <c r="DV771" s="47"/>
      <c r="DW771" s="47"/>
      <c r="DX771" s="47"/>
      <c r="DY771" s="47"/>
      <c r="DZ771" s="47"/>
      <c r="EA771" s="47"/>
      <c r="EB771" s="47"/>
      <c r="EC771" s="47"/>
      <c r="ED771" s="47"/>
      <c r="EE771" s="47"/>
      <c r="EF771" s="47"/>
      <c r="EG771" s="47"/>
      <c r="EH771" s="47"/>
      <c r="EI771" s="47"/>
      <c r="EJ771" s="47"/>
      <c r="EK771" s="47"/>
      <c r="EL771" s="47"/>
      <c r="EM771" s="47"/>
      <c r="EN771" s="47"/>
      <c r="EO771" s="47"/>
      <c r="EP771" s="47"/>
      <c r="EQ771" s="47"/>
      <c r="ER771" s="47"/>
      <c r="ES771" s="47"/>
      <c r="EX771" s="48"/>
      <c r="EY771" s="48"/>
      <c r="EZ771" s="48"/>
      <c r="FA771" s="48"/>
      <c r="FB771" s="48"/>
      <c r="FC771" s="48"/>
      <c r="FD771" s="48"/>
    </row>
    <row r="772" spans="1:160" s="19" customFormat="1" ht="15" customHeight="1" x14ac:dyDescent="0.25">
      <c r="A772" s="82"/>
      <c r="B772" s="82"/>
      <c r="C772" s="82"/>
      <c r="AF772" s="82"/>
      <c r="AG772" s="82"/>
      <c r="AH772" s="81"/>
      <c r="AI772" s="45"/>
      <c r="AJ772" s="46"/>
      <c r="AK772" s="46"/>
      <c r="AL772" s="46"/>
      <c r="AM772" s="46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5"/>
      <c r="BN772" s="45"/>
      <c r="BO772" s="45"/>
      <c r="BP772" s="45"/>
      <c r="BQ772" s="45"/>
      <c r="BR772" s="47"/>
      <c r="BS772" s="47"/>
      <c r="BT772" s="47"/>
      <c r="BU772" s="47"/>
      <c r="BV772" s="47"/>
      <c r="BW772" s="47"/>
      <c r="BX772" s="47"/>
      <c r="BY772" s="47"/>
      <c r="BZ772" s="47"/>
      <c r="CA772" s="47"/>
      <c r="CB772" s="47"/>
      <c r="CC772" s="47"/>
      <c r="CD772" s="47"/>
      <c r="CE772" s="47"/>
      <c r="CF772" s="47"/>
      <c r="CG772" s="47"/>
      <c r="CH772" s="47"/>
      <c r="CI772" s="47"/>
      <c r="CJ772" s="47"/>
      <c r="CK772" s="47"/>
      <c r="CL772" s="47"/>
      <c r="CM772" s="47"/>
      <c r="CN772" s="47"/>
      <c r="CO772" s="47"/>
      <c r="CP772" s="47"/>
      <c r="CQ772" s="47"/>
      <c r="CR772" s="47"/>
      <c r="CS772" s="47"/>
      <c r="CT772" s="47"/>
      <c r="CU772" s="47"/>
      <c r="CV772" s="47"/>
      <c r="CW772" s="47"/>
      <c r="CX772" s="47"/>
      <c r="CY772" s="47"/>
      <c r="CZ772" s="47"/>
      <c r="DA772" s="47"/>
      <c r="DB772" s="47"/>
      <c r="DC772" s="47"/>
      <c r="DD772" s="47"/>
      <c r="DE772" s="47"/>
      <c r="DF772" s="47"/>
      <c r="DG772" s="47"/>
      <c r="DH772" s="47"/>
      <c r="DI772" s="47"/>
      <c r="DJ772" s="47"/>
      <c r="DK772" s="47"/>
      <c r="DL772" s="47"/>
      <c r="DM772" s="47"/>
      <c r="DN772" s="47"/>
      <c r="DO772" s="47"/>
      <c r="DP772" s="47"/>
      <c r="DQ772" s="47"/>
      <c r="DR772" s="47"/>
      <c r="DS772" s="47"/>
      <c r="DT772" s="47"/>
      <c r="DU772" s="47"/>
      <c r="DV772" s="47"/>
      <c r="DW772" s="47"/>
      <c r="DX772" s="47"/>
      <c r="DY772" s="47"/>
      <c r="DZ772" s="47"/>
      <c r="EA772" s="47"/>
      <c r="EB772" s="47"/>
      <c r="EC772" s="47"/>
      <c r="ED772" s="47"/>
      <c r="EE772" s="47"/>
      <c r="EF772" s="47"/>
      <c r="EG772" s="47"/>
      <c r="EH772" s="47"/>
      <c r="EI772" s="47"/>
      <c r="EJ772" s="47"/>
      <c r="EK772" s="47"/>
      <c r="EL772" s="47"/>
      <c r="EM772" s="47"/>
      <c r="EN772" s="47"/>
      <c r="EO772" s="47"/>
      <c r="EP772" s="47"/>
      <c r="EQ772" s="47"/>
      <c r="ER772" s="47"/>
      <c r="ES772" s="47"/>
      <c r="EX772" s="48"/>
      <c r="EY772" s="48"/>
      <c r="EZ772" s="48"/>
      <c r="FA772" s="48"/>
      <c r="FB772" s="48"/>
      <c r="FC772" s="48"/>
      <c r="FD772" s="48"/>
    </row>
    <row r="773" spans="1:160" s="19" customFormat="1" ht="15" customHeight="1" x14ac:dyDescent="0.25">
      <c r="A773" s="82"/>
      <c r="B773" s="82"/>
      <c r="C773" s="82"/>
      <c r="AF773" s="82"/>
      <c r="AG773" s="82"/>
      <c r="AH773" s="81"/>
      <c r="AI773" s="45"/>
      <c r="AJ773" s="46"/>
      <c r="AK773" s="46"/>
      <c r="AL773" s="46"/>
      <c r="AM773" s="46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5"/>
      <c r="BN773" s="45"/>
      <c r="BO773" s="45"/>
      <c r="BP773" s="45"/>
      <c r="BQ773" s="45"/>
      <c r="BR773" s="47"/>
      <c r="BS773" s="47"/>
      <c r="BT773" s="47"/>
      <c r="BU773" s="47"/>
      <c r="BV773" s="47"/>
      <c r="BW773" s="47"/>
      <c r="BX773" s="47"/>
      <c r="BY773" s="47"/>
      <c r="BZ773" s="47"/>
      <c r="CA773" s="47"/>
      <c r="CB773" s="47"/>
      <c r="CC773" s="47"/>
      <c r="CD773" s="47"/>
      <c r="CE773" s="47"/>
      <c r="CF773" s="47"/>
      <c r="CG773" s="47"/>
      <c r="CH773" s="47"/>
      <c r="CI773" s="47"/>
      <c r="CJ773" s="47"/>
      <c r="CK773" s="47"/>
      <c r="CL773" s="47"/>
      <c r="CM773" s="47"/>
      <c r="CN773" s="47"/>
      <c r="CO773" s="47"/>
      <c r="CP773" s="47"/>
      <c r="CQ773" s="47"/>
      <c r="CR773" s="47"/>
      <c r="CS773" s="47"/>
      <c r="CT773" s="47"/>
      <c r="CU773" s="47"/>
      <c r="CV773" s="47"/>
      <c r="CW773" s="47"/>
      <c r="CX773" s="47"/>
      <c r="CY773" s="47"/>
      <c r="CZ773" s="47"/>
      <c r="DA773" s="47"/>
      <c r="DB773" s="47"/>
      <c r="DC773" s="47"/>
      <c r="DD773" s="47"/>
      <c r="DE773" s="47"/>
      <c r="DF773" s="47"/>
      <c r="DG773" s="47"/>
      <c r="DH773" s="47"/>
      <c r="DI773" s="47"/>
      <c r="DJ773" s="47"/>
      <c r="DK773" s="47"/>
      <c r="DL773" s="47"/>
      <c r="DM773" s="47"/>
      <c r="DN773" s="47"/>
      <c r="DO773" s="47"/>
      <c r="DP773" s="47"/>
      <c r="DQ773" s="47"/>
      <c r="DR773" s="47"/>
      <c r="DS773" s="47"/>
      <c r="DT773" s="47"/>
      <c r="DU773" s="47"/>
      <c r="DV773" s="47"/>
      <c r="DW773" s="47"/>
      <c r="DX773" s="47"/>
      <c r="DY773" s="47"/>
      <c r="DZ773" s="47"/>
      <c r="EA773" s="47"/>
      <c r="EB773" s="47"/>
      <c r="EC773" s="47"/>
      <c r="ED773" s="47"/>
      <c r="EE773" s="47"/>
      <c r="EF773" s="47"/>
      <c r="EG773" s="47"/>
      <c r="EH773" s="47"/>
      <c r="EI773" s="47"/>
      <c r="EJ773" s="47"/>
      <c r="EK773" s="47"/>
      <c r="EL773" s="47"/>
      <c r="EM773" s="47"/>
      <c r="EN773" s="47"/>
      <c r="EO773" s="47"/>
      <c r="EP773" s="47"/>
      <c r="EQ773" s="47"/>
      <c r="ER773" s="47"/>
      <c r="ES773" s="47"/>
      <c r="EX773" s="48"/>
      <c r="EY773" s="48"/>
      <c r="EZ773" s="48"/>
      <c r="FA773" s="48"/>
      <c r="FB773" s="48"/>
      <c r="FC773" s="48"/>
      <c r="FD773" s="48"/>
    </row>
    <row r="774" spans="1:160" s="19" customFormat="1" ht="15" customHeight="1" x14ac:dyDescent="0.25">
      <c r="A774" s="82"/>
      <c r="B774" s="82"/>
      <c r="C774" s="82"/>
      <c r="AF774" s="82"/>
      <c r="AG774" s="82"/>
      <c r="AH774" s="81"/>
      <c r="AI774" s="45"/>
      <c r="AJ774" s="46"/>
      <c r="AK774" s="46"/>
      <c r="AL774" s="46"/>
      <c r="AM774" s="46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5"/>
      <c r="BN774" s="45"/>
      <c r="BO774" s="45"/>
      <c r="BP774" s="45"/>
      <c r="BQ774" s="45"/>
      <c r="BR774" s="47"/>
      <c r="BS774" s="47"/>
      <c r="BT774" s="47"/>
      <c r="BU774" s="47"/>
      <c r="BV774" s="47"/>
      <c r="BW774" s="47"/>
      <c r="BX774" s="47"/>
      <c r="BY774" s="47"/>
      <c r="BZ774" s="47"/>
      <c r="CA774" s="47"/>
      <c r="CB774" s="47"/>
      <c r="CC774" s="47"/>
      <c r="CD774" s="47"/>
      <c r="CE774" s="47"/>
      <c r="CF774" s="47"/>
      <c r="CG774" s="47"/>
      <c r="CH774" s="47"/>
      <c r="CI774" s="47"/>
      <c r="CJ774" s="47"/>
      <c r="CK774" s="47"/>
      <c r="CL774" s="47"/>
      <c r="CM774" s="47"/>
      <c r="CN774" s="47"/>
      <c r="CO774" s="47"/>
      <c r="CP774" s="47"/>
      <c r="CQ774" s="47"/>
      <c r="CR774" s="47"/>
      <c r="CS774" s="47"/>
      <c r="CT774" s="47"/>
      <c r="CU774" s="47"/>
      <c r="CV774" s="47"/>
      <c r="CW774" s="47"/>
      <c r="CX774" s="47"/>
      <c r="CY774" s="47"/>
      <c r="CZ774" s="47"/>
      <c r="DA774" s="47"/>
      <c r="DB774" s="47"/>
      <c r="DC774" s="47"/>
      <c r="DD774" s="47"/>
      <c r="DE774" s="47"/>
      <c r="DF774" s="47"/>
      <c r="DG774" s="47"/>
      <c r="DH774" s="47"/>
      <c r="DI774" s="47"/>
      <c r="DJ774" s="47"/>
      <c r="DK774" s="47"/>
      <c r="DL774" s="47"/>
      <c r="DM774" s="47"/>
      <c r="DN774" s="47"/>
      <c r="DO774" s="47"/>
      <c r="DP774" s="47"/>
      <c r="DQ774" s="47"/>
      <c r="DR774" s="47"/>
      <c r="DS774" s="47"/>
      <c r="DT774" s="47"/>
      <c r="DU774" s="47"/>
      <c r="DV774" s="47"/>
      <c r="DW774" s="47"/>
      <c r="DX774" s="47"/>
      <c r="DY774" s="47"/>
      <c r="DZ774" s="47"/>
      <c r="EA774" s="47"/>
      <c r="EB774" s="47"/>
      <c r="EC774" s="47"/>
      <c r="ED774" s="47"/>
      <c r="EE774" s="47"/>
      <c r="EF774" s="47"/>
      <c r="EG774" s="47"/>
      <c r="EH774" s="47"/>
      <c r="EI774" s="47"/>
      <c r="EJ774" s="47"/>
      <c r="EK774" s="47"/>
      <c r="EL774" s="47"/>
      <c r="EM774" s="47"/>
      <c r="EN774" s="47"/>
      <c r="EO774" s="47"/>
      <c r="EP774" s="47"/>
      <c r="EQ774" s="47"/>
      <c r="ER774" s="47"/>
      <c r="ES774" s="47"/>
      <c r="EX774" s="48"/>
      <c r="EY774" s="48"/>
      <c r="EZ774" s="48"/>
      <c r="FA774" s="48"/>
      <c r="FB774" s="48"/>
      <c r="FC774" s="48"/>
      <c r="FD774" s="48"/>
    </row>
    <row r="775" spans="1:160" s="19" customFormat="1" ht="15" customHeight="1" x14ac:dyDescent="0.25">
      <c r="A775" s="82"/>
      <c r="B775" s="82"/>
      <c r="C775" s="82"/>
      <c r="AF775" s="82"/>
      <c r="AG775" s="82"/>
      <c r="AH775" s="81"/>
      <c r="AI775" s="45"/>
      <c r="AJ775" s="46"/>
      <c r="AK775" s="46"/>
      <c r="AL775" s="46"/>
      <c r="AM775" s="46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5"/>
      <c r="BN775" s="45"/>
      <c r="BO775" s="45"/>
      <c r="BP775" s="45"/>
      <c r="BQ775" s="45"/>
      <c r="BR775" s="47"/>
      <c r="BS775" s="47"/>
      <c r="BT775" s="47"/>
      <c r="BU775" s="47"/>
      <c r="BV775" s="47"/>
      <c r="BW775" s="47"/>
      <c r="BX775" s="47"/>
      <c r="BY775" s="47"/>
      <c r="BZ775" s="47"/>
      <c r="CA775" s="47"/>
      <c r="CB775" s="47"/>
      <c r="CC775" s="47"/>
      <c r="CD775" s="47"/>
      <c r="CE775" s="47"/>
      <c r="CF775" s="47"/>
      <c r="CG775" s="47"/>
      <c r="CH775" s="47"/>
      <c r="CI775" s="47"/>
      <c r="CJ775" s="47"/>
      <c r="CK775" s="47"/>
      <c r="CL775" s="47"/>
      <c r="CM775" s="47"/>
      <c r="CN775" s="47"/>
      <c r="CO775" s="47"/>
      <c r="CP775" s="47"/>
      <c r="CQ775" s="47"/>
      <c r="CR775" s="47"/>
      <c r="CS775" s="47"/>
      <c r="CT775" s="47"/>
      <c r="CU775" s="47"/>
      <c r="CV775" s="47"/>
      <c r="CW775" s="47"/>
      <c r="CX775" s="47"/>
      <c r="CY775" s="47"/>
      <c r="CZ775" s="47"/>
      <c r="DA775" s="47"/>
      <c r="DB775" s="47"/>
      <c r="DC775" s="47"/>
      <c r="DD775" s="47"/>
      <c r="DE775" s="47"/>
      <c r="DF775" s="47"/>
      <c r="DG775" s="47"/>
      <c r="DH775" s="47"/>
      <c r="DI775" s="47"/>
      <c r="DJ775" s="47"/>
      <c r="DK775" s="47"/>
      <c r="DL775" s="47"/>
      <c r="DM775" s="47"/>
      <c r="DN775" s="47"/>
      <c r="DO775" s="47"/>
      <c r="DP775" s="47"/>
      <c r="DQ775" s="47"/>
      <c r="DR775" s="47"/>
      <c r="DS775" s="47"/>
      <c r="DT775" s="47"/>
      <c r="DU775" s="47"/>
      <c r="DV775" s="47"/>
      <c r="DW775" s="47"/>
      <c r="DX775" s="47"/>
      <c r="DY775" s="47"/>
      <c r="DZ775" s="47"/>
      <c r="EA775" s="47"/>
      <c r="EB775" s="47"/>
      <c r="EC775" s="47"/>
      <c r="ED775" s="47"/>
      <c r="EE775" s="47"/>
      <c r="EF775" s="47"/>
      <c r="EG775" s="47"/>
      <c r="EH775" s="47"/>
      <c r="EI775" s="47"/>
      <c r="EJ775" s="47"/>
      <c r="EK775" s="47"/>
      <c r="EL775" s="47"/>
      <c r="EM775" s="47"/>
      <c r="EN775" s="47"/>
      <c r="EO775" s="47"/>
      <c r="EP775" s="47"/>
      <c r="EQ775" s="47"/>
      <c r="ER775" s="47"/>
      <c r="ES775" s="47"/>
      <c r="EX775" s="48"/>
      <c r="EY775" s="48"/>
      <c r="EZ775" s="48"/>
      <c r="FA775" s="48"/>
      <c r="FB775" s="48"/>
      <c r="FC775" s="48"/>
      <c r="FD775" s="48"/>
    </row>
    <row r="776" spans="1:160" s="19" customFormat="1" ht="15" customHeight="1" x14ac:dyDescent="0.25">
      <c r="A776" s="82"/>
      <c r="B776" s="82"/>
      <c r="C776" s="82"/>
      <c r="AF776" s="82"/>
      <c r="AG776" s="82"/>
      <c r="AH776" s="81"/>
      <c r="AI776" s="45"/>
      <c r="AJ776" s="46"/>
      <c r="AK776" s="46"/>
      <c r="AL776" s="46"/>
      <c r="AM776" s="46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5"/>
      <c r="BN776" s="45"/>
      <c r="BO776" s="45"/>
      <c r="BP776" s="45"/>
      <c r="BQ776" s="45"/>
      <c r="BR776" s="47"/>
      <c r="BS776" s="47"/>
      <c r="BT776" s="47"/>
      <c r="BU776" s="47"/>
      <c r="BV776" s="47"/>
      <c r="BW776" s="47"/>
      <c r="BX776" s="47"/>
      <c r="BY776" s="47"/>
      <c r="BZ776" s="47"/>
      <c r="CA776" s="47"/>
      <c r="CB776" s="47"/>
      <c r="CC776" s="47"/>
      <c r="CD776" s="47"/>
      <c r="CE776" s="47"/>
      <c r="CF776" s="47"/>
      <c r="CG776" s="47"/>
      <c r="CH776" s="47"/>
      <c r="CI776" s="47"/>
      <c r="CJ776" s="47"/>
      <c r="CK776" s="47"/>
      <c r="CL776" s="47"/>
      <c r="CM776" s="47"/>
      <c r="CN776" s="47"/>
      <c r="CO776" s="47"/>
      <c r="CP776" s="47"/>
      <c r="CQ776" s="47"/>
      <c r="CR776" s="47"/>
      <c r="CS776" s="47"/>
      <c r="CT776" s="47"/>
      <c r="CU776" s="47"/>
      <c r="CV776" s="47"/>
      <c r="CW776" s="47"/>
      <c r="CX776" s="47"/>
      <c r="CY776" s="47"/>
      <c r="CZ776" s="47"/>
      <c r="DA776" s="47"/>
      <c r="DB776" s="47"/>
      <c r="DC776" s="47"/>
      <c r="DD776" s="47"/>
      <c r="DE776" s="47"/>
      <c r="DF776" s="47"/>
      <c r="DG776" s="47"/>
      <c r="DH776" s="47"/>
      <c r="DI776" s="47"/>
      <c r="DJ776" s="47"/>
      <c r="DK776" s="47"/>
      <c r="DL776" s="47"/>
      <c r="DM776" s="47"/>
      <c r="DN776" s="47"/>
      <c r="DO776" s="47"/>
      <c r="DP776" s="47"/>
      <c r="DQ776" s="47"/>
      <c r="DR776" s="47"/>
      <c r="DS776" s="47"/>
      <c r="DT776" s="47"/>
      <c r="DU776" s="47"/>
      <c r="DV776" s="47"/>
      <c r="DW776" s="47"/>
      <c r="DX776" s="47"/>
      <c r="DY776" s="47"/>
      <c r="DZ776" s="47"/>
      <c r="EA776" s="47"/>
      <c r="EB776" s="47"/>
      <c r="EC776" s="47"/>
      <c r="ED776" s="47"/>
      <c r="EE776" s="47"/>
      <c r="EF776" s="47"/>
      <c r="EG776" s="47"/>
      <c r="EH776" s="47"/>
      <c r="EI776" s="47"/>
      <c r="EJ776" s="47"/>
      <c r="EK776" s="47"/>
      <c r="EL776" s="47"/>
      <c r="EM776" s="47"/>
      <c r="EN776" s="47"/>
      <c r="EO776" s="47"/>
      <c r="EP776" s="47"/>
      <c r="EQ776" s="47"/>
      <c r="ER776" s="47"/>
      <c r="ES776" s="47"/>
      <c r="EX776" s="48"/>
      <c r="EY776" s="48"/>
      <c r="EZ776" s="48"/>
      <c r="FA776" s="48"/>
      <c r="FB776" s="48"/>
      <c r="FC776" s="48"/>
      <c r="FD776" s="48"/>
    </row>
    <row r="777" spans="1:160" s="19" customFormat="1" ht="15" customHeight="1" x14ac:dyDescent="0.25">
      <c r="A777" s="82"/>
      <c r="B777" s="82"/>
      <c r="C777" s="82"/>
      <c r="AF777" s="82"/>
      <c r="AG777" s="82"/>
      <c r="AH777" s="81"/>
      <c r="AI777" s="45"/>
      <c r="AJ777" s="46"/>
      <c r="AK777" s="46"/>
      <c r="AL777" s="46"/>
      <c r="AM777" s="46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  <c r="BJ777" s="45"/>
      <c r="BK777" s="45"/>
      <c r="BL777" s="45"/>
      <c r="BM777" s="45"/>
      <c r="BN777" s="45"/>
      <c r="BO777" s="45"/>
      <c r="BP777" s="45"/>
      <c r="BQ777" s="45"/>
      <c r="BR777" s="47"/>
      <c r="BS777" s="47"/>
      <c r="BT777" s="47"/>
      <c r="BU777" s="47"/>
      <c r="BV777" s="47"/>
      <c r="BW777" s="47"/>
      <c r="BX777" s="47"/>
      <c r="BY777" s="47"/>
      <c r="BZ777" s="47"/>
      <c r="CA777" s="47"/>
      <c r="CB777" s="47"/>
      <c r="CC777" s="47"/>
      <c r="CD777" s="47"/>
      <c r="CE777" s="47"/>
      <c r="CF777" s="47"/>
      <c r="CG777" s="47"/>
      <c r="CH777" s="47"/>
      <c r="CI777" s="47"/>
      <c r="CJ777" s="47"/>
      <c r="CK777" s="47"/>
      <c r="CL777" s="47"/>
      <c r="CM777" s="47"/>
      <c r="CN777" s="47"/>
      <c r="CO777" s="47"/>
      <c r="CP777" s="47"/>
      <c r="CQ777" s="47"/>
      <c r="CR777" s="47"/>
      <c r="CS777" s="47"/>
      <c r="CT777" s="47"/>
      <c r="CU777" s="47"/>
      <c r="CV777" s="47"/>
      <c r="CW777" s="47"/>
      <c r="CX777" s="47"/>
      <c r="CY777" s="47"/>
      <c r="CZ777" s="47"/>
      <c r="DA777" s="47"/>
      <c r="DB777" s="47"/>
      <c r="DC777" s="47"/>
      <c r="DD777" s="47"/>
      <c r="DE777" s="47"/>
      <c r="DF777" s="47"/>
      <c r="DG777" s="47"/>
      <c r="DH777" s="47"/>
      <c r="DI777" s="47"/>
      <c r="DJ777" s="47"/>
      <c r="DK777" s="47"/>
      <c r="DL777" s="47"/>
      <c r="DM777" s="47"/>
      <c r="DN777" s="47"/>
      <c r="DO777" s="47"/>
      <c r="DP777" s="47"/>
      <c r="DQ777" s="47"/>
      <c r="DR777" s="47"/>
      <c r="DS777" s="47"/>
      <c r="DT777" s="47"/>
      <c r="DU777" s="47"/>
      <c r="DV777" s="47"/>
      <c r="DW777" s="47"/>
      <c r="DX777" s="47"/>
      <c r="DY777" s="47"/>
      <c r="DZ777" s="47"/>
      <c r="EA777" s="47"/>
      <c r="EB777" s="47"/>
      <c r="EC777" s="47"/>
      <c r="ED777" s="47"/>
      <c r="EE777" s="47"/>
      <c r="EF777" s="47"/>
      <c r="EG777" s="47"/>
      <c r="EH777" s="47"/>
      <c r="EI777" s="47"/>
      <c r="EJ777" s="47"/>
      <c r="EK777" s="47"/>
      <c r="EL777" s="47"/>
      <c r="EM777" s="47"/>
      <c r="EN777" s="47"/>
      <c r="EO777" s="47"/>
      <c r="EP777" s="47"/>
      <c r="EQ777" s="47"/>
      <c r="ER777" s="47"/>
      <c r="ES777" s="47"/>
      <c r="EX777" s="48"/>
      <c r="EY777" s="48"/>
      <c r="EZ777" s="48"/>
      <c r="FA777" s="48"/>
      <c r="FB777" s="48"/>
      <c r="FC777" s="48"/>
      <c r="FD777" s="48"/>
    </row>
    <row r="778" spans="1:160" s="19" customFormat="1" ht="15" customHeight="1" x14ac:dyDescent="0.25">
      <c r="A778" s="82"/>
      <c r="B778" s="82"/>
      <c r="C778" s="82"/>
      <c r="AF778" s="82"/>
      <c r="AG778" s="82"/>
      <c r="AH778" s="81"/>
      <c r="AI778" s="45"/>
      <c r="AJ778" s="46"/>
      <c r="AK778" s="46"/>
      <c r="AL778" s="46"/>
      <c r="AM778" s="46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  <c r="BG778" s="45"/>
      <c r="BH778" s="45"/>
      <c r="BI778" s="45"/>
      <c r="BJ778" s="45"/>
      <c r="BK778" s="45"/>
      <c r="BL778" s="45"/>
      <c r="BM778" s="45"/>
      <c r="BN778" s="45"/>
      <c r="BO778" s="45"/>
      <c r="BP778" s="45"/>
      <c r="BQ778" s="45"/>
      <c r="BR778" s="47"/>
      <c r="BS778" s="47"/>
      <c r="BT778" s="47"/>
      <c r="BU778" s="47"/>
      <c r="BV778" s="47"/>
      <c r="BW778" s="47"/>
      <c r="BX778" s="47"/>
      <c r="BY778" s="47"/>
      <c r="BZ778" s="47"/>
      <c r="CA778" s="47"/>
      <c r="CB778" s="47"/>
      <c r="CC778" s="47"/>
      <c r="CD778" s="47"/>
      <c r="CE778" s="47"/>
      <c r="CF778" s="47"/>
      <c r="CG778" s="47"/>
      <c r="CH778" s="47"/>
      <c r="CI778" s="47"/>
      <c r="CJ778" s="47"/>
      <c r="CK778" s="47"/>
      <c r="CL778" s="47"/>
      <c r="CM778" s="47"/>
      <c r="CN778" s="47"/>
      <c r="CO778" s="47"/>
      <c r="CP778" s="47"/>
      <c r="CQ778" s="47"/>
      <c r="CR778" s="47"/>
      <c r="CS778" s="47"/>
      <c r="CT778" s="47"/>
      <c r="CU778" s="47"/>
      <c r="CV778" s="47"/>
      <c r="CW778" s="47"/>
      <c r="CX778" s="47"/>
      <c r="CY778" s="47"/>
      <c r="CZ778" s="47"/>
      <c r="DA778" s="47"/>
      <c r="DB778" s="47"/>
      <c r="DC778" s="47"/>
      <c r="DD778" s="47"/>
      <c r="DE778" s="47"/>
      <c r="DF778" s="47"/>
      <c r="DG778" s="47"/>
      <c r="DH778" s="47"/>
      <c r="DI778" s="47"/>
      <c r="DJ778" s="47"/>
      <c r="DK778" s="47"/>
      <c r="DL778" s="47"/>
      <c r="DM778" s="47"/>
      <c r="DN778" s="47"/>
      <c r="DO778" s="47"/>
      <c r="DP778" s="47"/>
      <c r="DQ778" s="47"/>
      <c r="DR778" s="47"/>
      <c r="DS778" s="47"/>
      <c r="DT778" s="47"/>
      <c r="DU778" s="47"/>
      <c r="DV778" s="47"/>
      <c r="DW778" s="47"/>
      <c r="DX778" s="47"/>
      <c r="DY778" s="47"/>
      <c r="DZ778" s="47"/>
      <c r="EA778" s="47"/>
      <c r="EB778" s="47"/>
      <c r="EC778" s="47"/>
      <c r="ED778" s="47"/>
      <c r="EE778" s="47"/>
      <c r="EF778" s="47"/>
      <c r="EG778" s="47"/>
      <c r="EH778" s="47"/>
      <c r="EI778" s="47"/>
      <c r="EJ778" s="47"/>
      <c r="EK778" s="47"/>
      <c r="EL778" s="47"/>
      <c r="EM778" s="47"/>
      <c r="EN778" s="47"/>
      <c r="EO778" s="47"/>
      <c r="EP778" s="47"/>
      <c r="EQ778" s="47"/>
      <c r="ER778" s="47"/>
      <c r="ES778" s="47"/>
      <c r="EX778" s="48"/>
      <c r="EY778" s="48"/>
      <c r="EZ778" s="48"/>
      <c r="FA778" s="48"/>
      <c r="FB778" s="48"/>
      <c r="FC778" s="48"/>
      <c r="FD778" s="48"/>
    </row>
    <row r="779" spans="1:160" s="19" customFormat="1" ht="15" customHeight="1" x14ac:dyDescent="0.25">
      <c r="A779" s="82"/>
      <c r="B779" s="82"/>
      <c r="C779" s="82"/>
      <c r="AF779" s="82"/>
      <c r="AG779" s="82"/>
      <c r="AH779" s="81"/>
      <c r="AI779" s="45"/>
      <c r="AJ779" s="46"/>
      <c r="AK779" s="46"/>
      <c r="AL779" s="46"/>
      <c r="AM779" s="46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  <c r="BG779" s="45"/>
      <c r="BH779" s="45"/>
      <c r="BI779" s="45"/>
      <c r="BJ779" s="45"/>
      <c r="BK779" s="45"/>
      <c r="BL779" s="45"/>
      <c r="BM779" s="45"/>
      <c r="BN779" s="45"/>
      <c r="BO779" s="45"/>
      <c r="BP779" s="45"/>
      <c r="BQ779" s="45"/>
      <c r="BR779" s="47"/>
      <c r="BS779" s="47"/>
      <c r="BT779" s="47"/>
      <c r="BU779" s="47"/>
      <c r="BV779" s="47"/>
      <c r="BW779" s="47"/>
      <c r="BX779" s="47"/>
      <c r="BY779" s="47"/>
      <c r="BZ779" s="47"/>
      <c r="CA779" s="47"/>
      <c r="CB779" s="47"/>
      <c r="CC779" s="47"/>
      <c r="CD779" s="47"/>
      <c r="CE779" s="47"/>
      <c r="CF779" s="47"/>
      <c r="CG779" s="47"/>
      <c r="CH779" s="47"/>
      <c r="CI779" s="47"/>
      <c r="CJ779" s="47"/>
      <c r="CK779" s="47"/>
      <c r="CL779" s="47"/>
      <c r="CM779" s="47"/>
      <c r="CN779" s="47"/>
      <c r="CO779" s="47"/>
      <c r="CP779" s="47"/>
      <c r="CQ779" s="47"/>
      <c r="CR779" s="47"/>
      <c r="CS779" s="47"/>
      <c r="CT779" s="47"/>
      <c r="CU779" s="47"/>
      <c r="CV779" s="47"/>
      <c r="CW779" s="47"/>
      <c r="CX779" s="47"/>
      <c r="CY779" s="47"/>
      <c r="CZ779" s="47"/>
      <c r="DA779" s="47"/>
      <c r="DB779" s="47"/>
      <c r="DC779" s="47"/>
      <c r="DD779" s="47"/>
      <c r="DE779" s="47"/>
      <c r="DF779" s="47"/>
      <c r="DG779" s="47"/>
      <c r="DH779" s="47"/>
      <c r="DI779" s="47"/>
      <c r="DJ779" s="47"/>
      <c r="DK779" s="47"/>
      <c r="DL779" s="47"/>
      <c r="DM779" s="47"/>
      <c r="DN779" s="47"/>
      <c r="DO779" s="47"/>
      <c r="DP779" s="47"/>
      <c r="DQ779" s="47"/>
      <c r="DR779" s="47"/>
      <c r="DS779" s="47"/>
      <c r="DT779" s="47"/>
      <c r="DU779" s="47"/>
      <c r="DV779" s="47"/>
      <c r="DW779" s="47"/>
      <c r="DX779" s="47"/>
      <c r="DY779" s="47"/>
      <c r="DZ779" s="47"/>
      <c r="EA779" s="47"/>
      <c r="EB779" s="47"/>
      <c r="EC779" s="47"/>
      <c r="ED779" s="47"/>
      <c r="EE779" s="47"/>
      <c r="EF779" s="47"/>
      <c r="EG779" s="47"/>
      <c r="EH779" s="47"/>
      <c r="EI779" s="47"/>
      <c r="EJ779" s="47"/>
      <c r="EK779" s="47"/>
      <c r="EL779" s="47"/>
      <c r="EM779" s="47"/>
      <c r="EN779" s="47"/>
      <c r="EO779" s="47"/>
      <c r="EP779" s="47"/>
      <c r="EQ779" s="47"/>
      <c r="ER779" s="47"/>
      <c r="ES779" s="47"/>
      <c r="EX779" s="48"/>
      <c r="EY779" s="48"/>
      <c r="EZ779" s="48"/>
      <c r="FA779" s="48"/>
      <c r="FB779" s="48"/>
      <c r="FC779" s="48"/>
      <c r="FD779" s="48"/>
    </row>
    <row r="780" spans="1:160" s="19" customFormat="1" ht="15" customHeight="1" x14ac:dyDescent="0.25">
      <c r="A780" s="82"/>
      <c r="B780" s="82"/>
      <c r="C780" s="82"/>
      <c r="AF780" s="82"/>
      <c r="AG780" s="82"/>
      <c r="AH780" s="81"/>
      <c r="AI780" s="45"/>
      <c r="AJ780" s="46"/>
      <c r="AK780" s="46"/>
      <c r="AL780" s="46"/>
      <c r="AM780" s="46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  <c r="BG780" s="45"/>
      <c r="BH780" s="45"/>
      <c r="BI780" s="45"/>
      <c r="BJ780" s="45"/>
      <c r="BK780" s="45"/>
      <c r="BL780" s="45"/>
      <c r="BM780" s="45"/>
      <c r="BN780" s="45"/>
      <c r="BO780" s="45"/>
      <c r="BP780" s="45"/>
      <c r="BQ780" s="45"/>
      <c r="BR780" s="47"/>
      <c r="BS780" s="47"/>
      <c r="BT780" s="47"/>
      <c r="BU780" s="47"/>
      <c r="BV780" s="47"/>
      <c r="BW780" s="47"/>
      <c r="BX780" s="47"/>
      <c r="BY780" s="47"/>
      <c r="BZ780" s="47"/>
      <c r="CA780" s="47"/>
      <c r="CB780" s="47"/>
      <c r="CC780" s="47"/>
      <c r="CD780" s="47"/>
      <c r="CE780" s="47"/>
      <c r="CF780" s="47"/>
      <c r="CG780" s="47"/>
      <c r="CH780" s="47"/>
      <c r="CI780" s="47"/>
      <c r="CJ780" s="47"/>
      <c r="CK780" s="47"/>
      <c r="CL780" s="47"/>
      <c r="CM780" s="47"/>
      <c r="CN780" s="47"/>
      <c r="CO780" s="47"/>
      <c r="CP780" s="47"/>
      <c r="CQ780" s="47"/>
      <c r="CR780" s="47"/>
      <c r="CS780" s="47"/>
      <c r="CT780" s="47"/>
      <c r="CU780" s="47"/>
      <c r="CV780" s="47"/>
      <c r="CW780" s="47"/>
      <c r="CX780" s="47"/>
      <c r="CY780" s="47"/>
      <c r="CZ780" s="47"/>
      <c r="DA780" s="47"/>
      <c r="DB780" s="47"/>
      <c r="DC780" s="47"/>
      <c r="DD780" s="47"/>
      <c r="DE780" s="47"/>
      <c r="DF780" s="47"/>
      <c r="DG780" s="47"/>
      <c r="DH780" s="47"/>
      <c r="DI780" s="47"/>
      <c r="DJ780" s="47"/>
      <c r="DK780" s="47"/>
      <c r="DL780" s="47"/>
      <c r="DM780" s="47"/>
      <c r="DN780" s="47"/>
      <c r="DO780" s="47"/>
      <c r="DP780" s="47"/>
      <c r="DQ780" s="47"/>
      <c r="DR780" s="47"/>
      <c r="DS780" s="47"/>
      <c r="DT780" s="47"/>
      <c r="DU780" s="47"/>
      <c r="DV780" s="47"/>
      <c r="DW780" s="47"/>
      <c r="DX780" s="47"/>
      <c r="DY780" s="47"/>
      <c r="DZ780" s="47"/>
      <c r="EA780" s="47"/>
      <c r="EB780" s="47"/>
      <c r="EC780" s="47"/>
      <c r="ED780" s="47"/>
      <c r="EE780" s="47"/>
      <c r="EF780" s="47"/>
      <c r="EG780" s="47"/>
      <c r="EH780" s="47"/>
      <c r="EI780" s="47"/>
      <c r="EJ780" s="47"/>
      <c r="EK780" s="47"/>
      <c r="EL780" s="47"/>
      <c r="EM780" s="47"/>
      <c r="EN780" s="47"/>
      <c r="EO780" s="47"/>
      <c r="EP780" s="47"/>
      <c r="EQ780" s="47"/>
      <c r="ER780" s="47"/>
      <c r="ES780" s="47"/>
      <c r="EX780" s="48"/>
      <c r="EY780" s="48"/>
      <c r="EZ780" s="48"/>
      <c r="FA780" s="48"/>
      <c r="FB780" s="48"/>
      <c r="FC780" s="48"/>
      <c r="FD780" s="48"/>
    </row>
    <row r="781" spans="1:160" s="19" customFormat="1" ht="15" customHeight="1" x14ac:dyDescent="0.25">
      <c r="A781" s="82"/>
      <c r="B781" s="82"/>
      <c r="C781" s="82"/>
      <c r="AF781" s="82"/>
      <c r="AG781" s="82"/>
      <c r="AH781" s="81"/>
      <c r="AI781" s="45"/>
      <c r="AJ781" s="46"/>
      <c r="AK781" s="46"/>
      <c r="AL781" s="46"/>
      <c r="AM781" s="46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  <c r="BL781" s="45"/>
      <c r="BM781" s="45"/>
      <c r="BN781" s="45"/>
      <c r="BO781" s="45"/>
      <c r="BP781" s="45"/>
      <c r="BQ781" s="45"/>
      <c r="BR781" s="47"/>
      <c r="BS781" s="47"/>
      <c r="BT781" s="47"/>
      <c r="BU781" s="47"/>
      <c r="BV781" s="47"/>
      <c r="BW781" s="47"/>
      <c r="BX781" s="47"/>
      <c r="BY781" s="47"/>
      <c r="BZ781" s="47"/>
      <c r="CA781" s="47"/>
      <c r="CB781" s="47"/>
      <c r="CC781" s="47"/>
      <c r="CD781" s="47"/>
      <c r="CE781" s="47"/>
      <c r="CF781" s="47"/>
      <c r="CG781" s="47"/>
      <c r="CH781" s="47"/>
      <c r="CI781" s="47"/>
      <c r="CJ781" s="47"/>
      <c r="CK781" s="47"/>
      <c r="CL781" s="47"/>
      <c r="CM781" s="47"/>
      <c r="CN781" s="47"/>
      <c r="CO781" s="47"/>
      <c r="CP781" s="47"/>
      <c r="CQ781" s="47"/>
      <c r="CR781" s="47"/>
      <c r="CS781" s="47"/>
      <c r="CT781" s="47"/>
      <c r="CU781" s="47"/>
      <c r="CV781" s="47"/>
      <c r="CW781" s="47"/>
      <c r="CX781" s="47"/>
      <c r="CY781" s="47"/>
      <c r="CZ781" s="47"/>
      <c r="DA781" s="47"/>
      <c r="DB781" s="47"/>
      <c r="DC781" s="47"/>
      <c r="DD781" s="47"/>
      <c r="DE781" s="47"/>
      <c r="DF781" s="47"/>
      <c r="DG781" s="47"/>
      <c r="DH781" s="47"/>
      <c r="DI781" s="47"/>
      <c r="DJ781" s="47"/>
      <c r="DK781" s="47"/>
      <c r="DL781" s="47"/>
      <c r="DM781" s="47"/>
      <c r="DN781" s="47"/>
      <c r="DO781" s="47"/>
      <c r="DP781" s="47"/>
      <c r="DQ781" s="47"/>
      <c r="DR781" s="47"/>
      <c r="DS781" s="47"/>
      <c r="DT781" s="47"/>
      <c r="DU781" s="47"/>
      <c r="DV781" s="47"/>
      <c r="DW781" s="47"/>
      <c r="DX781" s="47"/>
      <c r="DY781" s="47"/>
      <c r="DZ781" s="47"/>
      <c r="EA781" s="47"/>
      <c r="EB781" s="47"/>
      <c r="EC781" s="47"/>
      <c r="ED781" s="47"/>
      <c r="EE781" s="47"/>
      <c r="EF781" s="47"/>
      <c r="EG781" s="47"/>
      <c r="EH781" s="47"/>
      <c r="EI781" s="47"/>
      <c r="EJ781" s="47"/>
      <c r="EK781" s="47"/>
      <c r="EL781" s="47"/>
      <c r="EM781" s="47"/>
      <c r="EN781" s="47"/>
      <c r="EO781" s="47"/>
      <c r="EP781" s="47"/>
      <c r="EQ781" s="47"/>
      <c r="ER781" s="47"/>
      <c r="ES781" s="47"/>
      <c r="EX781" s="48"/>
      <c r="EY781" s="48"/>
      <c r="EZ781" s="48"/>
      <c r="FA781" s="48"/>
      <c r="FB781" s="48"/>
      <c r="FC781" s="48"/>
      <c r="FD781" s="48"/>
    </row>
    <row r="782" spans="1:160" s="19" customFormat="1" ht="15" customHeight="1" x14ac:dyDescent="0.25">
      <c r="A782" s="82"/>
      <c r="B782" s="82"/>
      <c r="C782" s="82"/>
      <c r="AF782" s="82"/>
      <c r="AG782" s="82"/>
      <c r="AH782" s="81"/>
      <c r="AI782" s="45"/>
      <c r="AJ782" s="46"/>
      <c r="AK782" s="46"/>
      <c r="AL782" s="46"/>
      <c r="AM782" s="46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  <c r="BJ782" s="45"/>
      <c r="BK782" s="45"/>
      <c r="BL782" s="45"/>
      <c r="BM782" s="45"/>
      <c r="BN782" s="45"/>
      <c r="BO782" s="45"/>
      <c r="BP782" s="45"/>
      <c r="BQ782" s="45"/>
      <c r="BR782" s="47"/>
      <c r="BS782" s="47"/>
      <c r="BT782" s="47"/>
      <c r="BU782" s="47"/>
      <c r="BV782" s="47"/>
      <c r="BW782" s="47"/>
      <c r="BX782" s="47"/>
      <c r="BY782" s="47"/>
      <c r="BZ782" s="47"/>
      <c r="CA782" s="47"/>
      <c r="CB782" s="47"/>
      <c r="CC782" s="47"/>
      <c r="CD782" s="47"/>
      <c r="CE782" s="47"/>
      <c r="CF782" s="47"/>
      <c r="CG782" s="47"/>
      <c r="CH782" s="47"/>
      <c r="CI782" s="47"/>
      <c r="CJ782" s="47"/>
      <c r="CK782" s="47"/>
      <c r="CL782" s="47"/>
      <c r="CM782" s="47"/>
      <c r="CN782" s="47"/>
      <c r="CO782" s="47"/>
      <c r="CP782" s="47"/>
      <c r="CQ782" s="47"/>
      <c r="CR782" s="47"/>
      <c r="CS782" s="47"/>
      <c r="CT782" s="47"/>
      <c r="CU782" s="47"/>
      <c r="CV782" s="47"/>
      <c r="CW782" s="47"/>
      <c r="CX782" s="47"/>
      <c r="CY782" s="47"/>
      <c r="CZ782" s="47"/>
      <c r="DA782" s="47"/>
      <c r="DB782" s="47"/>
      <c r="DC782" s="47"/>
      <c r="DD782" s="47"/>
      <c r="DE782" s="47"/>
      <c r="DF782" s="47"/>
      <c r="DG782" s="47"/>
      <c r="DH782" s="47"/>
      <c r="DI782" s="47"/>
      <c r="DJ782" s="47"/>
      <c r="DK782" s="47"/>
      <c r="DL782" s="47"/>
      <c r="DM782" s="47"/>
      <c r="DN782" s="47"/>
      <c r="DO782" s="47"/>
      <c r="DP782" s="47"/>
      <c r="DQ782" s="47"/>
      <c r="DR782" s="47"/>
      <c r="DS782" s="47"/>
      <c r="DT782" s="47"/>
      <c r="DU782" s="47"/>
      <c r="DV782" s="47"/>
      <c r="DW782" s="47"/>
      <c r="DX782" s="47"/>
      <c r="DY782" s="47"/>
      <c r="DZ782" s="47"/>
      <c r="EA782" s="47"/>
      <c r="EB782" s="47"/>
      <c r="EC782" s="47"/>
      <c r="ED782" s="47"/>
      <c r="EE782" s="47"/>
      <c r="EF782" s="47"/>
      <c r="EG782" s="47"/>
      <c r="EH782" s="47"/>
      <c r="EI782" s="47"/>
      <c r="EJ782" s="47"/>
      <c r="EK782" s="47"/>
      <c r="EL782" s="47"/>
      <c r="EM782" s="47"/>
      <c r="EN782" s="47"/>
      <c r="EO782" s="47"/>
      <c r="EP782" s="47"/>
      <c r="EQ782" s="47"/>
      <c r="ER782" s="47"/>
      <c r="ES782" s="47"/>
      <c r="EX782" s="48"/>
      <c r="EY782" s="48"/>
      <c r="EZ782" s="48"/>
      <c r="FA782" s="48"/>
      <c r="FB782" s="48"/>
      <c r="FC782" s="48"/>
      <c r="FD782" s="48"/>
    </row>
    <row r="783" spans="1:160" s="19" customFormat="1" ht="15" customHeight="1" x14ac:dyDescent="0.25">
      <c r="A783" s="82"/>
      <c r="B783" s="82"/>
      <c r="C783" s="82"/>
      <c r="AF783" s="82"/>
      <c r="AG783" s="82"/>
      <c r="AH783" s="81"/>
      <c r="AI783" s="45"/>
      <c r="AJ783" s="46"/>
      <c r="AK783" s="46"/>
      <c r="AL783" s="46"/>
      <c r="AM783" s="46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  <c r="BJ783" s="45"/>
      <c r="BK783" s="45"/>
      <c r="BL783" s="45"/>
      <c r="BM783" s="45"/>
      <c r="BN783" s="45"/>
      <c r="BO783" s="45"/>
      <c r="BP783" s="45"/>
      <c r="BQ783" s="45"/>
      <c r="BR783" s="47"/>
      <c r="BS783" s="47"/>
      <c r="BT783" s="47"/>
      <c r="BU783" s="47"/>
      <c r="BV783" s="47"/>
      <c r="BW783" s="47"/>
      <c r="BX783" s="47"/>
      <c r="BY783" s="47"/>
      <c r="BZ783" s="47"/>
      <c r="CA783" s="47"/>
      <c r="CB783" s="47"/>
      <c r="CC783" s="47"/>
      <c r="CD783" s="47"/>
      <c r="CE783" s="47"/>
      <c r="CF783" s="47"/>
      <c r="CG783" s="47"/>
      <c r="CH783" s="47"/>
      <c r="CI783" s="47"/>
      <c r="CJ783" s="47"/>
      <c r="CK783" s="47"/>
      <c r="CL783" s="47"/>
      <c r="CM783" s="47"/>
      <c r="CN783" s="47"/>
      <c r="CO783" s="47"/>
      <c r="CP783" s="47"/>
      <c r="CQ783" s="47"/>
      <c r="CR783" s="47"/>
      <c r="CS783" s="47"/>
      <c r="CT783" s="47"/>
      <c r="CU783" s="47"/>
      <c r="CV783" s="47"/>
      <c r="CW783" s="47"/>
      <c r="CX783" s="47"/>
      <c r="CY783" s="47"/>
      <c r="CZ783" s="47"/>
      <c r="DA783" s="47"/>
      <c r="DB783" s="47"/>
      <c r="DC783" s="47"/>
      <c r="DD783" s="47"/>
      <c r="DE783" s="47"/>
      <c r="DF783" s="47"/>
      <c r="DG783" s="47"/>
      <c r="DH783" s="47"/>
      <c r="DI783" s="47"/>
      <c r="DJ783" s="47"/>
      <c r="DK783" s="47"/>
      <c r="DL783" s="47"/>
      <c r="DM783" s="47"/>
      <c r="DN783" s="47"/>
      <c r="DO783" s="47"/>
      <c r="DP783" s="47"/>
      <c r="DQ783" s="47"/>
      <c r="DR783" s="47"/>
      <c r="DS783" s="47"/>
      <c r="DT783" s="47"/>
      <c r="DU783" s="47"/>
      <c r="DV783" s="47"/>
      <c r="DW783" s="47"/>
      <c r="DX783" s="47"/>
      <c r="DY783" s="47"/>
      <c r="DZ783" s="47"/>
      <c r="EA783" s="47"/>
      <c r="EB783" s="47"/>
      <c r="EC783" s="47"/>
      <c r="ED783" s="47"/>
      <c r="EE783" s="47"/>
      <c r="EF783" s="47"/>
      <c r="EG783" s="47"/>
      <c r="EH783" s="47"/>
      <c r="EI783" s="47"/>
      <c r="EJ783" s="47"/>
      <c r="EK783" s="47"/>
      <c r="EL783" s="47"/>
      <c r="EM783" s="47"/>
      <c r="EN783" s="47"/>
      <c r="EO783" s="47"/>
      <c r="EP783" s="47"/>
      <c r="EQ783" s="47"/>
      <c r="ER783" s="47"/>
      <c r="ES783" s="47"/>
      <c r="EX783" s="48"/>
      <c r="EY783" s="48"/>
      <c r="EZ783" s="48"/>
      <c r="FA783" s="48"/>
      <c r="FB783" s="48"/>
      <c r="FC783" s="48"/>
      <c r="FD783" s="48"/>
    </row>
    <row r="784" spans="1:160" s="19" customFormat="1" ht="15" customHeight="1" x14ac:dyDescent="0.25">
      <c r="A784" s="82"/>
      <c r="B784" s="82"/>
      <c r="C784" s="82"/>
      <c r="AF784" s="82"/>
      <c r="AG784" s="82"/>
      <c r="AH784" s="81"/>
      <c r="AI784" s="45"/>
      <c r="AJ784" s="46"/>
      <c r="AK784" s="46"/>
      <c r="AL784" s="46"/>
      <c r="AM784" s="46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  <c r="BJ784" s="45"/>
      <c r="BK784" s="45"/>
      <c r="BL784" s="45"/>
      <c r="BM784" s="45"/>
      <c r="BN784" s="45"/>
      <c r="BO784" s="45"/>
      <c r="BP784" s="45"/>
      <c r="BQ784" s="45"/>
      <c r="BR784" s="47"/>
      <c r="BS784" s="47"/>
      <c r="BT784" s="47"/>
      <c r="BU784" s="47"/>
      <c r="BV784" s="47"/>
      <c r="BW784" s="47"/>
      <c r="BX784" s="47"/>
      <c r="BY784" s="47"/>
      <c r="BZ784" s="47"/>
      <c r="CA784" s="47"/>
      <c r="CB784" s="47"/>
      <c r="CC784" s="47"/>
      <c r="CD784" s="47"/>
      <c r="CE784" s="47"/>
      <c r="CF784" s="47"/>
      <c r="CG784" s="47"/>
      <c r="CH784" s="47"/>
      <c r="CI784" s="47"/>
      <c r="CJ784" s="47"/>
      <c r="CK784" s="47"/>
      <c r="CL784" s="47"/>
      <c r="CM784" s="47"/>
      <c r="CN784" s="47"/>
      <c r="CO784" s="47"/>
      <c r="CP784" s="47"/>
      <c r="CQ784" s="47"/>
      <c r="CR784" s="47"/>
      <c r="CS784" s="47"/>
      <c r="CT784" s="47"/>
      <c r="CU784" s="47"/>
      <c r="CV784" s="47"/>
      <c r="CW784" s="47"/>
      <c r="CX784" s="47"/>
      <c r="CY784" s="47"/>
      <c r="CZ784" s="47"/>
      <c r="DA784" s="47"/>
      <c r="DB784" s="47"/>
      <c r="DC784" s="47"/>
      <c r="DD784" s="47"/>
      <c r="DE784" s="47"/>
      <c r="DF784" s="47"/>
      <c r="DG784" s="47"/>
      <c r="DH784" s="47"/>
      <c r="DI784" s="47"/>
      <c r="DJ784" s="47"/>
      <c r="DK784" s="47"/>
      <c r="DL784" s="47"/>
      <c r="DM784" s="47"/>
      <c r="DN784" s="47"/>
      <c r="DO784" s="47"/>
      <c r="DP784" s="47"/>
      <c r="DQ784" s="47"/>
      <c r="DR784" s="47"/>
      <c r="DS784" s="47"/>
      <c r="DT784" s="47"/>
      <c r="DU784" s="47"/>
      <c r="DV784" s="47"/>
      <c r="DW784" s="47"/>
      <c r="DX784" s="47"/>
      <c r="DY784" s="47"/>
      <c r="DZ784" s="47"/>
      <c r="EA784" s="47"/>
      <c r="EB784" s="47"/>
      <c r="EC784" s="47"/>
      <c r="ED784" s="47"/>
      <c r="EE784" s="47"/>
      <c r="EF784" s="47"/>
      <c r="EG784" s="47"/>
      <c r="EH784" s="47"/>
      <c r="EI784" s="47"/>
      <c r="EJ784" s="47"/>
      <c r="EK784" s="47"/>
      <c r="EL784" s="47"/>
      <c r="EM784" s="47"/>
      <c r="EN784" s="47"/>
      <c r="EO784" s="47"/>
      <c r="EP784" s="47"/>
      <c r="EQ784" s="47"/>
      <c r="ER784" s="47"/>
      <c r="ES784" s="47"/>
      <c r="EX784" s="48"/>
      <c r="EY784" s="48"/>
      <c r="EZ784" s="48"/>
      <c r="FA784" s="48"/>
      <c r="FB784" s="48"/>
      <c r="FC784" s="48"/>
      <c r="FD784" s="48"/>
    </row>
    <row r="785" spans="1:160" s="19" customFormat="1" ht="15" customHeight="1" x14ac:dyDescent="0.25">
      <c r="A785" s="82"/>
      <c r="B785" s="82"/>
      <c r="C785" s="82"/>
      <c r="AF785" s="82"/>
      <c r="AG785" s="82"/>
      <c r="AH785" s="81"/>
      <c r="AI785" s="45"/>
      <c r="AJ785" s="46"/>
      <c r="AK785" s="46"/>
      <c r="AL785" s="46"/>
      <c r="AM785" s="46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  <c r="BJ785" s="45"/>
      <c r="BK785" s="45"/>
      <c r="BL785" s="45"/>
      <c r="BM785" s="45"/>
      <c r="BN785" s="45"/>
      <c r="BO785" s="45"/>
      <c r="BP785" s="45"/>
      <c r="BQ785" s="45"/>
      <c r="BR785" s="47"/>
      <c r="BS785" s="47"/>
      <c r="BT785" s="47"/>
      <c r="BU785" s="47"/>
      <c r="BV785" s="47"/>
      <c r="BW785" s="47"/>
      <c r="BX785" s="47"/>
      <c r="BY785" s="47"/>
      <c r="BZ785" s="47"/>
      <c r="CA785" s="47"/>
      <c r="CB785" s="47"/>
      <c r="CC785" s="47"/>
      <c r="CD785" s="47"/>
      <c r="CE785" s="47"/>
      <c r="CF785" s="47"/>
      <c r="CG785" s="47"/>
      <c r="CH785" s="47"/>
      <c r="CI785" s="47"/>
      <c r="CJ785" s="47"/>
      <c r="CK785" s="47"/>
      <c r="CL785" s="47"/>
      <c r="CM785" s="47"/>
      <c r="CN785" s="47"/>
      <c r="CO785" s="47"/>
      <c r="CP785" s="47"/>
      <c r="CQ785" s="47"/>
      <c r="CR785" s="47"/>
      <c r="CS785" s="47"/>
      <c r="CT785" s="47"/>
      <c r="CU785" s="47"/>
      <c r="CV785" s="47"/>
      <c r="CW785" s="47"/>
      <c r="CX785" s="47"/>
      <c r="CY785" s="47"/>
      <c r="CZ785" s="47"/>
      <c r="DA785" s="47"/>
      <c r="DB785" s="47"/>
      <c r="DC785" s="47"/>
      <c r="DD785" s="47"/>
      <c r="DE785" s="47"/>
      <c r="DF785" s="47"/>
      <c r="DG785" s="47"/>
      <c r="DH785" s="47"/>
      <c r="DI785" s="47"/>
      <c r="DJ785" s="47"/>
      <c r="DK785" s="47"/>
      <c r="DL785" s="47"/>
      <c r="DM785" s="47"/>
      <c r="DN785" s="47"/>
      <c r="DO785" s="47"/>
      <c r="DP785" s="47"/>
      <c r="DQ785" s="47"/>
      <c r="DR785" s="47"/>
      <c r="DS785" s="47"/>
      <c r="DT785" s="47"/>
      <c r="DU785" s="47"/>
      <c r="DV785" s="47"/>
      <c r="DW785" s="47"/>
      <c r="DX785" s="47"/>
      <c r="DY785" s="47"/>
      <c r="DZ785" s="47"/>
      <c r="EA785" s="47"/>
      <c r="EB785" s="47"/>
      <c r="EC785" s="47"/>
      <c r="ED785" s="47"/>
      <c r="EE785" s="47"/>
      <c r="EF785" s="47"/>
      <c r="EG785" s="47"/>
      <c r="EH785" s="47"/>
      <c r="EI785" s="47"/>
      <c r="EJ785" s="47"/>
      <c r="EK785" s="47"/>
      <c r="EL785" s="47"/>
      <c r="EM785" s="47"/>
      <c r="EN785" s="47"/>
      <c r="EO785" s="47"/>
      <c r="EP785" s="47"/>
      <c r="EQ785" s="47"/>
      <c r="ER785" s="47"/>
      <c r="ES785" s="47"/>
      <c r="EX785" s="48"/>
      <c r="EY785" s="48"/>
      <c r="EZ785" s="48"/>
      <c r="FA785" s="48"/>
      <c r="FB785" s="48"/>
      <c r="FC785" s="48"/>
      <c r="FD785" s="48"/>
    </row>
    <row r="786" spans="1:160" s="19" customFormat="1" ht="15" customHeight="1" x14ac:dyDescent="0.25">
      <c r="A786" s="82"/>
      <c r="B786" s="82"/>
      <c r="C786" s="82"/>
      <c r="AF786" s="82"/>
      <c r="AG786" s="82"/>
      <c r="AH786" s="81"/>
      <c r="AI786" s="45"/>
      <c r="AJ786" s="46"/>
      <c r="AK786" s="46"/>
      <c r="AL786" s="46"/>
      <c r="AM786" s="46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  <c r="BG786" s="45"/>
      <c r="BH786" s="45"/>
      <c r="BI786" s="45"/>
      <c r="BJ786" s="45"/>
      <c r="BK786" s="45"/>
      <c r="BL786" s="45"/>
      <c r="BM786" s="45"/>
      <c r="BN786" s="45"/>
      <c r="BO786" s="45"/>
      <c r="BP786" s="45"/>
      <c r="BQ786" s="45"/>
      <c r="BR786" s="47"/>
      <c r="BS786" s="47"/>
      <c r="BT786" s="47"/>
      <c r="BU786" s="47"/>
      <c r="BV786" s="47"/>
      <c r="BW786" s="47"/>
      <c r="BX786" s="47"/>
      <c r="BY786" s="47"/>
      <c r="BZ786" s="47"/>
      <c r="CA786" s="47"/>
      <c r="CB786" s="47"/>
      <c r="CC786" s="47"/>
      <c r="CD786" s="47"/>
      <c r="CE786" s="47"/>
      <c r="CF786" s="47"/>
      <c r="CG786" s="47"/>
      <c r="CH786" s="47"/>
      <c r="CI786" s="47"/>
      <c r="CJ786" s="47"/>
      <c r="CK786" s="47"/>
      <c r="CL786" s="47"/>
      <c r="CM786" s="47"/>
      <c r="CN786" s="47"/>
      <c r="CO786" s="47"/>
      <c r="CP786" s="47"/>
      <c r="CQ786" s="47"/>
      <c r="CR786" s="47"/>
      <c r="CS786" s="47"/>
      <c r="CT786" s="47"/>
      <c r="CU786" s="47"/>
      <c r="CV786" s="47"/>
      <c r="CW786" s="47"/>
      <c r="CX786" s="47"/>
      <c r="CY786" s="47"/>
      <c r="CZ786" s="47"/>
      <c r="DA786" s="47"/>
      <c r="DB786" s="47"/>
      <c r="DC786" s="47"/>
      <c r="DD786" s="47"/>
      <c r="DE786" s="47"/>
      <c r="DF786" s="47"/>
      <c r="DG786" s="47"/>
      <c r="DH786" s="47"/>
      <c r="DI786" s="47"/>
      <c r="DJ786" s="47"/>
      <c r="DK786" s="47"/>
      <c r="DL786" s="47"/>
      <c r="DM786" s="47"/>
      <c r="DN786" s="47"/>
      <c r="DO786" s="47"/>
      <c r="DP786" s="47"/>
      <c r="DQ786" s="47"/>
      <c r="DR786" s="47"/>
      <c r="DS786" s="47"/>
      <c r="DT786" s="47"/>
      <c r="DU786" s="47"/>
      <c r="DV786" s="47"/>
      <c r="DW786" s="47"/>
      <c r="DX786" s="47"/>
      <c r="DY786" s="47"/>
      <c r="DZ786" s="47"/>
      <c r="EA786" s="47"/>
      <c r="EB786" s="47"/>
      <c r="EC786" s="47"/>
      <c r="ED786" s="47"/>
      <c r="EE786" s="47"/>
      <c r="EF786" s="47"/>
      <c r="EG786" s="47"/>
      <c r="EH786" s="47"/>
      <c r="EI786" s="47"/>
      <c r="EJ786" s="47"/>
      <c r="EK786" s="47"/>
      <c r="EL786" s="47"/>
      <c r="EM786" s="47"/>
      <c r="EN786" s="47"/>
      <c r="EO786" s="47"/>
      <c r="EP786" s="47"/>
      <c r="EQ786" s="47"/>
      <c r="ER786" s="47"/>
      <c r="ES786" s="47"/>
      <c r="EX786" s="48"/>
      <c r="EY786" s="48"/>
      <c r="EZ786" s="48"/>
      <c r="FA786" s="48"/>
      <c r="FB786" s="48"/>
      <c r="FC786" s="48"/>
      <c r="FD786" s="48"/>
    </row>
    <row r="787" spans="1:160" s="19" customFormat="1" ht="15" customHeight="1" x14ac:dyDescent="0.25">
      <c r="A787" s="82"/>
      <c r="B787" s="82"/>
      <c r="C787" s="82"/>
      <c r="AF787" s="82"/>
      <c r="AG787" s="82"/>
      <c r="AH787" s="81"/>
      <c r="AI787" s="45"/>
      <c r="AJ787" s="46"/>
      <c r="AK787" s="46"/>
      <c r="AL787" s="46"/>
      <c r="AM787" s="46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  <c r="BG787" s="45"/>
      <c r="BH787" s="45"/>
      <c r="BI787" s="45"/>
      <c r="BJ787" s="45"/>
      <c r="BK787" s="45"/>
      <c r="BL787" s="45"/>
      <c r="BM787" s="45"/>
      <c r="BN787" s="45"/>
      <c r="BO787" s="45"/>
      <c r="BP787" s="45"/>
      <c r="BQ787" s="45"/>
      <c r="BR787" s="47"/>
      <c r="BS787" s="47"/>
      <c r="BT787" s="47"/>
      <c r="BU787" s="47"/>
      <c r="BV787" s="47"/>
      <c r="BW787" s="47"/>
      <c r="BX787" s="47"/>
      <c r="BY787" s="47"/>
      <c r="BZ787" s="47"/>
      <c r="CA787" s="47"/>
      <c r="CB787" s="47"/>
      <c r="CC787" s="47"/>
      <c r="CD787" s="47"/>
      <c r="CE787" s="47"/>
      <c r="CF787" s="47"/>
      <c r="CG787" s="47"/>
      <c r="CH787" s="47"/>
      <c r="CI787" s="47"/>
      <c r="CJ787" s="47"/>
      <c r="CK787" s="47"/>
      <c r="CL787" s="47"/>
      <c r="CM787" s="47"/>
      <c r="CN787" s="47"/>
      <c r="CO787" s="47"/>
      <c r="CP787" s="47"/>
      <c r="CQ787" s="47"/>
      <c r="CR787" s="47"/>
      <c r="CS787" s="47"/>
      <c r="CT787" s="47"/>
      <c r="CU787" s="47"/>
      <c r="CV787" s="47"/>
      <c r="CW787" s="47"/>
      <c r="CX787" s="47"/>
      <c r="CY787" s="47"/>
      <c r="CZ787" s="47"/>
      <c r="DA787" s="47"/>
      <c r="DB787" s="47"/>
      <c r="DC787" s="47"/>
      <c r="DD787" s="47"/>
      <c r="DE787" s="47"/>
      <c r="DF787" s="47"/>
      <c r="DG787" s="47"/>
      <c r="DH787" s="47"/>
      <c r="DI787" s="47"/>
      <c r="DJ787" s="47"/>
      <c r="DK787" s="47"/>
      <c r="DL787" s="47"/>
      <c r="DM787" s="47"/>
      <c r="DN787" s="47"/>
      <c r="DO787" s="47"/>
      <c r="DP787" s="47"/>
      <c r="DQ787" s="47"/>
      <c r="DR787" s="47"/>
      <c r="DS787" s="47"/>
      <c r="DT787" s="47"/>
      <c r="DU787" s="47"/>
      <c r="DV787" s="47"/>
      <c r="DW787" s="47"/>
      <c r="DX787" s="47"/>
      <c r="DY787" s="47"/>
      <c r="DZ787" s="47"/>
      <c r="EA787" s="47"/>
      <c r="EB787" s="47"/>
      <c r="EC787" s="47"/>
      <c r="ED787" s="47"/>
      <c r="EE787" s="47"/>
      <c r="EF787" s="47"/>
      <c r="EG787" s="47"/>
      <c r="EH787" s="47"/>
      <c r="EI787" s="47"/>
      <c r="EJ787" s="47"/>
      <c r="EK787" s="47"/>
      <c r="EL787" s="47"/>
      <c r="EM787" s="47"/>
      <c r="EN787" s="47"/>
      <c r="EO787" s="47"/>
      <c r="EP787" s="47"/>
      <c r="EQ787" s="47"/>
      <c r="ER787" s="47"/>
      <c r="ES787" s="47"/>
      <c r="EX787" s="48"/>
      <c r="EY787" s="48"/>
      <c r="EZ787" s="48"/>
      <c r="FA787" s="48"/>
      <c r="FB787" s="48"/>
      <c r="FC787" s="48"/>
      <c r="FD787" s="48"/>
    </row>
    <row r="788" spans="1:160" s="19" customFormat="1" ht="15" customHeight="1" x14ac:dyDescent="0.25">
      <c r="A788" s="82"/>
      <c r="B788" s="82"/>
      <c r="C788" s="82"/>
      <c r="AF788" s="82"/>
      <c r="AG788" s="82"/>
      <c r="AH788" s="81"/>
      <c r="AI788" s="45"/>
      <c r="AJ788" s="46"/>
      <c r="AK788" s="46"/>
      <c r="AL788" s="46"/>
      <c r="AM788" s="46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  <c r="BJ788" s="45"/>
      <c r="BK788" s="45"/>
      <c r="BL788" s="45"/>
      <c r="BM788" s="45"/>
      <c r="BN788" s="45"/>
      <c r="BO788" s="45"/>
      <c r="BP788" s="45"/>
      <c r="BQ788" s="45"/>
      <c r="BR788" s="47"/>
      <c r="BS788" s="47"/>
      <c r="BT788" s="47"/>
      <c r="BU788" s="47"/>
      <c r="BV788" s="47"/>
      <c r="BW788" s="47"/>
      <c r="BX788" s="47"/>
      <c r="BY788" s="47"/>
      <c r="BZ788" s="47"/>
      <c r="CA788" s="47"/>
      <c r="CB788" s="47"/>
      <c r="CC788" s="47"/>
      <c r="CD788" s="47"/>
      <c r="CE788" s="47"/>
      <c r="CF788" s="47"/>
      <c r="CG788" s="47"/>
      <c r="CH788" s="47"/>
      <c r="CI788" s="47"/>
      <c r="CJ788" s="47"/>
      <c r="CK788" s="47"/>
      <c r="CL788" s="47"/>
      <c r="CM788" s="47"/>
      <c r="CN788" s="47"/>
      <c r="CO788" s="47"/>
      <c r="CP788" s="47"/>
      <c r="CQ788" s="47"/>
      <c r="CR788" s="47"/>
      <c r="CS788" s="47"/>
      <c r="CT788" s="47"/>
      <c r="CU788" s="47"/>
      <c r="CV788" s="47"/>
      <c r="CW788" s="47"/>
      <c r="CX788" s="47"/>
      <c r="CY788" s="47"/>
      <c r="CZ788" s="47"/>
      <c r="DA788" s="47"/>
      <c r="DB788" s="47"/>
      <c r="DC788" s="47"/>
      <c r="DD788" s="47"/>
      <c r="DE788" s="47"/>
      <c r="DF788" s="47"/>
      <c r="DG788" s="47"/>
      <c r="DH788" s="47"/>
      <c r="DI788" s="47"/>
      <c r="DJ788" s="47"/>
      <c r="DK788" s="47"/>
      <c r="DL788" s="47"/>
      <c r="DM788" s="47"/>
      <c r="DN788" s="47"/>
      <c r="DO788" s="47"/>
      <c r="DP788" s="47"/>
      <c r="DQ788" s="47"/>
      <c r="DR788" s="47"/>
      <c r="DS788" s="47"/>
      <c r="DT788" s="47"/>
      <c r="DU788" s="47"/>
      <c r="DV788" s="47"/>
      <c r="DW788" s="47"/>
      <c r="DX788" s="47"/>
      <c r="DY788" s="47"/>
      <c r="DZ788" s="47"/>
      <c r="EA788" s="47"/>
      <c r="EB788" s="47"/>
      <c r="EC788" s="47"/>
      <c r="ED788" s="47"/>
      <c r="EE788" s="47"/>
      <c r="EF788" s="47"/>
      <c r="EG788" s="47"/>
      <c r="EH788" s="47"/>
      <c r="EI788" s="47"/>
      <c r="EJ788" s="47"/>
      <c r="EK788" s="47"/>
      <c r="EL788" s="47"/>
      <c r="EM788" s="47"/>
      <c r="EN788" s="47"/>
      <c r="EO788" s="47"/>
      <c r="EP788" s="47"/>
      <c r="EQ788" s="47"/>
      <c r="ER788" s="47"/>
      <c r="ES788" s="47"/>
      <c r="EX788" s="48"/>
      <c r="EY788" s="48"/>
      <c r="EZ788" s="48"/>
      <c r="FA788" s="48"/>
      <c r="FB788" s="48"/>
      <c r="FC788" s="48"/>
      <c r="FD788" s="48"/>
    </row>
    <row r="789" spans="1:160" s="19" customFormat="1" ht="15" customHeight="1" x14ac:dyDescent="0.25">
      <c r="A789" s="82"/>
      <c r="B789" s="82"/>
      <c r="C789" s="82"/>
      <c r="AF789" s="82"/>
      <c r="AG789" s="82"/>
      <c r="AH789" s="81"/>
      <c r="AI789" s="45"/>
      <c r="AJ789" s="46"/>
      <c r="AK789" s="46"/>
      <c r="AL789" s="46"/>
      <c r="AM789" s="46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  <c r="BG789" s="45"/>
      <c r="BH789" s="45"/>
      <c r="BI789" s="45"/>
      <c r="BJ789" s="45"/>
      <c r="BK789" s="45"/>
      <c r="BL789" s="45"/>
      <c r="BM789" s="45"/>
      <c r="BN789" s="45"/>
      <c r="BO789" s="45"/>
      <c r="BP789" s="45"/>
      <c r="BQ789" s="45"/>
      <c r="BR789" s="47"/>
      <c r="BS789" s="47"/>
      <c r="BT789" s="47"/>
      <c r="BU789" s="47"/>
      <c r="BV789" s="47"/>
      <c r="BW789" s="47"/>
      <c r="BX789" s="47"/>
      <c r="BY789" s="47"/>
      <c r="BZ789" s="47"/>
      <c r="CA789" s="47"/>
      <c r="CB789" s="47"/>
      <c r="CC789" s="47"/>
      <c r="CD789" s="47"/>
      <c r="CE789" s="47"/>
      <c r="CF789" s="47"/>
      <c r="CG789" s="47"/>
      <c r="CH789" s="47"/>
      <c r="CI789" s="47"/>
      <c r="CJ789" s="47"/>
      <c r="CK789" s="47"/>
      <c r="CL789" s="47"/>
      <c r="CM789" s="47"/>
      <c r="CN789" s="47"/>
      <c r="CO789" s="47"/>
      <c r="CP789" s="47"/>
      <c r="CQ789" s="47"/>
      <c r="CR789" s="47"/>
      <c r="CS789" s="47"/>
      <c r="CT789" s="47"/>
      <c r="CU789" s="47"/>
      <c r="CV789" s="47"/>
      <c r="CW789" s="47"/>
      <c r="CX789" s="47"/>
      <c r="CY789" s="47"/>
      <c r="CZ789" s="47"/>
      <c r="DA789" s="47"/>
      <c r="DB789" s="47"/>
      <c r="DC789" s="47"/>
      <c r="DD789" s="47"/>
      <c r="DE789" s="47"/>
      <c r="DF789" s="47"/>
      <c r="DG789" s="47"/>
      <c r="DH789" s="47"/>
      <c r="DI789" s="47"/>
      <c r="DJ789" s="47"/>
      <c r="DK789" s="47"/>
      <c r="DL789" s="47"/>
      <c r="DM789" s="47"/>
      <c r="DN789" s="47"/>
      <c r="DO789" s="47"/>
      <c r="DP789" s="47"/>
      <c r="DQ789" s="47"/>
      <c r="DR789" s="47"/>
      <c r="DS789" s="47"/>
      <c r="DT789" s="47"/>
      <c r="DU789" s="47"/>
      <c r="DV789" s="47"/>
      <c r="DW789" s="47"/>
      <c r="DX789" s="47"/>
      <c r="DY789" s="47"/>
      <c r="DZ789" s="47"/>
      <c r="EA789" s="47"/>
      <c r="EB789" s="47"/>
      <c r="EC789" s="47"/>
      <c r="ED789" s="47"/>
      <c r="EE789" s="47"/>
      <c r="EF789" s="47"/>
      <c r="EG789" s="47"/>
      <c r="EH789" s="47"/>
      <c r="EI789" s="47"/>
      <c r="EJ789" s="47"/>
      <c r="EK789" s="47"/>
      <c r="EL789" s="47"/>
      <c r="EM789" s="47"/>
      <c r="EN789" s="47"/>
      <c r="EO789" s="47"/>
      <c r="EP789" s="47"/>
      <c r="EQ789" s="47"/>
      <c r="ER789" s="47"/>
      <c r="ES789" s="47"/>
      <c r="EX789" s="48"/>
      <c r="EY789" s="48"/>
      <c r="EZ789" s="48"/>
      <c r="FA789" s="48"/>
      <c r="FB789" s="48"/>
      <c r="FC789" s="48"/>
      <c r="FD789" s="48"/>
    </row>
    <row r="790" spans="1:160" s="19" customFormat="1" ht="15" customHeight="1" x14ac:dyDescent="0.25">
      <c r="A790" s="82"/>
      <c r="B790" s="82"/>
      <c r="C790" s="82"/>
      <c r="AF790" s="82"/>
      <c r="AG790" s="82"/>
      <c r="AH790" s="81"/>
      <c r="AI790" s="45"/>
      <c r="AJ790" s="46"/>
      <c r="AK790" s="46"/>
      <c r="AL790" s="46"/>
      <c r="AM790" s="46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  <c r="BG790" s="45"/>
      <c r="BH790" s="45"/>
      <c r="BI790" s="45"/>
      <c r="BJ790" s="45"/>
      <c r="BK790" s="45"/>
      <c r="BL790" s="45"/>
      <c r="BM790" s="45"/>
      <c r="BN790" s="45"/>
      <c r="BO790" s="45"/>
      <c r="BP790" s="45"/>
      <c r="BQ790" s="45"/>
      <c r="BR790" s="47"/>
      <c r="BS790" s="47"/>
      <c r="BT790" s="47"/>
      <c r="BU790" s="47"/>
      <c r="BV790" s="47"/>
      <c r="BW790" s="47"/>
      <c r="BX790" s="47"/>
      <c r="BY790" s="47"/>
      <c r="BZ790" s="47"/>
      <c r="CA790" s="47"/>
      <c r="CB790" s="47"/>
      <c r="CC790" s="47"/>
      <c r="CD790" s="47"/>
      <c r="CE790" s="47"/>
      <c r="CF790" s="47"/>
      <c r="CG790" s="47"/>
      <c r="CH790" s="47"/>
      <c r="CI790" s="47"/>
      <c r="CJ790" s="47"/>
      <c r="CK790" s="47"/>
      <c r="CL790" s="47"/>
      <c r="CM790" s="47"/>
      <c r="CN790" s="47"/>
      <c r="CO790" s="47"/>
      <c r="CP790" s="47"/>
      <c r="CQ790" s="47"/>
      <c r="CR790" s="47"/>
      <c r="CS790" s="47"/>
      <c r="CT790" s="47"/>
      <c r="CU790" s="47"/>
      <c r="CV790" s="47"/>
      <c r="CW790" s="47"/>
      <c r="CX790" s="47"/>
      <c r="CY790" s="47"/>
      <c r="CZ790" s="47"/>
      <c r="DA790" s="47"/>
      <c r="DB790" s="47"/>
      <c r="DC790" s="47"/>
      <c r="DD790" s="47"/>
      <c r="DE790" s="47"/>
      <c r="DF790" s="47"/>
      <c r="DG790" s="47"/>
      <c r="DH790" s="47"/>
      <c r="DI790" s="47"/>
      <c r="DJ790" s="47"/>
      <c r="DK790" s="47"/>
      <c r="DL790" s="47"/>
      <c r="DM790" s="47"/>
      <c r="DN790" s="47"/>
      <c r="DO790" s="47"/>
      <c r="DP790" s="47"/>
      <c r="DQ790" s="47"/>
      <c r="DR790" s="47"/>
      <c r="DS790" s="47"/>
      <c r="DT790" s="47"/>
      <c r="DU790" s="47"/>
      <c r="DV790" s="47"/>
      <c r="DW790" s="47"/>
      <c r="DX790" s="47"/>
      <c r="DY790" s="47"/>
      <c r="DZ790" s="47"/>
      <c r="EA790" s="47"/>
      <c r="EB790" s="47"/>
      <c r="EC790" s="47"/>
      <c r="ED790" s="47"/>
      <c r="EE790" s="47"/>
      <c r="EF790" s="47"/>
      <c r="EG790" s="47"/>
      <c r="EH790" s="47"/>
      <c r="EI790" s="47"/>
      <c r="EJ790" s="47"/>
      <c r="EK790" s="47"/>
      <c r="EL790" s="47"/>
      <c r="EM790" s="47"/>
      <c r="EN790" s="47"/>
      <c r="EO790" s="47"/>
      <c r="EP790" s="47"/>
      <c r="EQ790" s="47"/>
      <c r="ER790" s="47"/>
      <c r="ES790" s="47"/>
      <c r="EX790" s="48"/>
      <c r="EY790" s="48"/>
      <c r="EZ790" s="48"/>
      <c r="FA790" s="48"/>
      <c r="FB790" s="48"/>
      <c r="FC790" s="48"/>
      <c r="FD790" s="48"/>
    </row>
    <row r="791" spans="1:160" s="19" customFormat="1" ht="15" customHeight="1" x14ac:dyDescent="0.25">
      <c r="A791" s="82"/>
      <c r="B791" s="82"/>
      <c r="C791" s="82"/>
      <c r="AF791" s="82"/>
      <c r="AG791" s="82"/>
      <c r="AH791" s="81"/>
      <c r="AI791" s="45"/>
      <c r="AJ791" s="46"/>
      <c r="AK791" s="46"/>
      <c r="AL791" s="46"/>
      <c r="AM791" s="46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  <c r="BJ791" s="45"/>
      <c r="BK791" s="45"/>
      <c r="BL791" s="45"/>
      <c r="BM791" s="45"/>
      <c r="BN791" s="45"/>
      <c r="BO791" s="45"/>
      <c r="BP791" s="45"/>
      <c r="BQ791" s="45"/>
      <c r="BR791" s="47"/>
      <c r="BS791" s="47"/>
      <c r="BT791" s="47"/>
      <c r="BU791" s="47"/>
      <c r="BV791" s="47"/>
      <c r="BW791" s="47"/>
      <c r="BX791" s="47"/>
      <c r="BY791" s="47"/>
      <c r="BZ791" s="47"/>
      <c r="CA791" s="47"/>
      <c r="CB791" s="47"/>
      <c r="CC791" s="47"/>
      <c r="CD791" s="47"/>
      <c r="CE791" s="47"/>
      <c r="CF791" s="47"/>
      <c r="CG791" s="47"/>
      <c r="CH791" s="47"/>
      <c r="CI791" s="47"/>
      <c r="CJ791" s="47"/>
      <c r="CK791" s="47"/>
      <c r="CL791" s="47"/>
      <c r="CM791" s="47"/>
      <c r="CN791" s="47"/>
      <c r="CO791" s="47"/>
      <c r="CP791" s="47"/>
      <c r="CQ791" s="47"/>
      <c r="CR791" s="47"/>
      <c r="CS791" s="47"/>
      <c r="CT791" s="47"/>
      <c r="CU791" s="47"/>
      <c r="CV791" s="47"/>
      <c r="CW791" s="47"/>
      <c r="CX791" s="47"/>
      <c r="CY791" s="47"/>
      <c r="CZ791" s="47"/>
      <c r="DA791" s="47"/>
      <c r="DB791" s="47"/>
      <c r="DC791" s="47"/>
      <c r="DD791" s="47"/>
      <c r="DE791" s="47"/>
      <c r="DF791" s="47"/>
      <c r="DG791" s="47"/>
      <c r="DH791" s="47"/>
      <c r="DI791" s="47"/>
      <c r="DJ791" s="47"/>
      <c r="DK791" s="47"/>
      <c r="DL791" s="47"/>
      <c r="DM791" s="47"/>
      <c r="DN791" s="47"/>
      <c r="DO791" s="47"/>
      <c r="DP791" s="47"/>
      <c r="DQ791" s="47"/>
      <c r="DR791" s="47"/>
      <c r="DS791" s="47"/>
      <c r="DT791" s="47"/>
      <c r="DU791" s="47"/>
      <c r="DV791" s="47"/>
      <c r="DW791" s="47"/>
      <c r="DX791" s="47"/>
      <c r="DY791" s="47"/>
      <c r="DZ791" s="47"/>
      <c r="EA791" s="47"/>
      <c r="EB791" s="47"/>
      <c r="EC791" s="47"/>
      <c r="ED791" s="47"/>
      <c r="EE791" s="47"/>
      <c r="EF791" s="47"/>
      <c r="EG791" s="47"/>
      <c r="EH791" s="47"/>
      <c r="EI791" s="47"/>
      <c r="EJ791" s="47"/>
      <c r="EK791" s="47"/>
      <c r="EL791" s="47"/>
      <c r="EM791" s="47"/>
      <c r="EN791" s="47"/>
      <c r="EO791" s="47"/>
      <c r="EP791" s="47"/>
      <c r="EQ791" s="47"/>
      <c r="ER791" s="47"/>
      <c r="ES791" s="47"/>
      <c r="EX791" s="48"/>
      <c r="EY791" s="48"/>
      <c r="EZ791" s="48"/>
      <c r="FA791" s="48"/>
      <c r="FB791" s="48"/>
      <c r="FC791" s="48"/>
      <c r="FD791" s="48"/>
    </row>
    <row r="792" spans="1:160" s="19" customFormat="1" ht="15" customHeight="1" x14ac:dyDescent="0.25">
      <c r="A792" s="82"/>
      <c r="B792" s="82"/>
      <c r="C792" s="82"/>
      <c r="AF792" s="82"/>
      <c r="AG792" s="82"/>
      <c r="AH792" s="81"/>
      <c r="AI792" s="45"/>
      <c r="AJ792" s="46"/>
      <c r="AK792" s="46"/>
      <c r="AL792" s="46"/>
      <c r="AM792" s="46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5"/>
      <c r="BN792" s="45"/>
      <c r="BO792" s="45"/>
      <c r="BP792" s="45"/>
      <c r="BQ792" s="45"/>
      <c r="BR792" s="47"/>
      <c r="BS792" s="47"/>
      <c r="BT792" s="47"/>
      <c r="BU792" s="47"/>
      <c r="BV792" s="47"/>
      <c r="BW792" s="47"/>
      <c r="BX792" s="47"/>
      <c r="BY792" s="47"/>
      <c r="BZ792" s="47"/>
      <c r="CA792" s="47"/>
      <c r="CB792" s="47"/>
      <c r="CC792" s="47"/>
      <c r="CD792" s="47"/>
      <c r="CE792" s="47"/>
      <c r="CF792" s="47"/>
      <c r="CG792" s="47"/>
      <c r="CH792" s="47"/>
      <c r="CI792" s="47"/>
      <c r="CJ792" s="47"/>
      <c r="CK792" s="47"/>
      <c r="CL792" s="47"/>
      <c r="CM792" s="47"/>
      <c r="CN792" s="47"/>
      <c r="CO792" s="47"/>
      <c r="CP792" s="47"/>
      <c r="CQ792" s="47"/>
      <c r="CR792" s="47"/>
      <c r="CS792" s="47"/>
      <c r="CT792" s="47"/>
      <c r="CU792" s="47"/>
      <c r="CV792" s="47"/>
      <c r="CW792" s="47"/>
      <c r="CX792" s="47"/>
      <c r="CY792" s="47"/>
      <c r="CZ792" s="47"/>
      <c r="DA792" s="47"/>
      <c r="DB792" s="47"/>
      <c r="DC792" s="47"/>
      <c r="DD792" s="47"/>
      <c r="DE792" s="47"/>
      <c r="DF792" s="47"/>
      <c r="DG792" s="47"/>
      <c r="DH792" s="47"/>
      <c r="DI792" s="47"/>
      <c r="DJ792" s="47"/>
      <c r="DK792" s="47"/>
      <c r="DL792" s="47"/>
      <c r="DM792" s="47"/>
      <c r="DN792" s="47"/>
      <c r="DO792" s="47"/>
      <c r="DP792" s="47"/>
      <c r="DQ792" s="47"/>
      <c r="DR792" s="47"/>
      <c r="DS792" s="47"/>
      <c r="DT792" s="47"/>
      <c r="DU792" s="47"/>
      <c r="DV792" s="47"/>
      <c r="DW792" s="47"/>
      <c r="DX792" s="47"/>
      <c r="DY792" s="47"/>
      <c r="DZ792" s="47"/>
      <c r="EA792" s="47"/>
      <c r="EB792" s="47"/>
      <c r="EC792" s="47"/>
      <c r="ED792" s="47"/>
      <c r="EE792" s="47"/>
      <c r="EF792" s="47"/>
      <c r="EG792" s="47"/>
      <c r="EH792" s="47"/>
      <c r="EI792" s="47"/>
      <c r="EJ792" s="47"/>
      <c r="EK792" s="47"/>
      <c r="EL792" s="47"/>
      <c r="EM792" s="47"/>
      <c r="EN792" s="47"/>
      <c r="EO792" s="47"/>
      <c r="EP792" s="47"/>
      <c r="EQ792" s="47"/>
      <c r="ER792" s="47"/>
      <c r="ES792" s="47"/>
      <c r="EX792" s="48"/>
      <c r="EY792" s="48"/>
      <c r="EZ792" s="48"/>
      <c r="FA792" s="48"/>
      <c r="FB792" s="48"/>
      <c r="FC792" s="48"/>
      <c r="FD792" s="48"/>
    </row>
    <row r="793" spans="1:160" s="19" customFormat="1" ht="15" customHeight="1" x14ac:dyDescent="0.25">
      <c r="A793" s="82"/>
      <c r="B793" s="82"/>
      <c r="C793" s="82"/>
      <c r="AF793" s="82"/>
      <c r="AG793" s="82"/>
      <c r="AH793" s="81"/>
      <c r="AI793" s="45"/>
      <c r="AJ793" s="46"/>
      <c r="AK793" s="46"/>
      <c r="AL793" s="46"/>
      <c r="AM793" s="46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  <c r="BG793" s="45"/>
      <c r="BH793" s="45"/>
      <c r="BI793" s="45"/>
      <c r="BJ793" s="45"/>
      <c r="BK793" s="45"/>
      <c r="BL793" s="45"/>
      <c r="BM793" s="45"/>
      <c r="BN793" s="45"/>
      <c r="BO793" s="45"/>
      <c r="BP793" s="45"/>
      <c r="BQ793" s="45"/>
      <c r="BR793" s="47"/>
      <c r="BS793" s="47"/>
      <c r="BT793" s="47"/>
      <c r="BU793" s="47"/>
      <c r="BV793" s="47"/>
      <c r="BW793" s="47"/>
      <c r="BX793" s="47"/>
      <c r="BY793" s="47"/>
      <c r="BZ793" s="47"/>
      <c r="CA793" s="47"/>
      <c r="CB793" s="47"/>
      <c r="CC793" s="47"/>
      <c r="CD793" s="47"/>
      <c r="CE793" s="47"/>
      <c r="CF793" s="47"/>
      <c r="CG793" s="47"/>
      <c r="CH793" s="47"/>
      <c r="CI793" s="47"/>
      <c r="CJ793" s="47"/>
      <c r="CK793" s="47"/>
      <c r="CL793" s="47"/>
      <c r="CM793" s="47"/>
      <c r="CN793" s="47"/>
      <c r="CO793" s="47"/>
      <c r="CP793" s="47"/>
      <c r="CQ793" s="47"/>
      <c r="CR793" s="47"/>
      <c r="CS793" s="47"/>
      <c r="CT793" s="47"/>
      <c r="CU793" s="47"/>
      <c r="CV793" s="47"/>
      <c r="CW793" s="47"/>
      <c r="CX793" s="47"/>
      <c r="CY793" s="47"/>
      <c r="CZ793" s="47"/>
      <c r="DA793" s="47"/>
      <c r="DB793" s="47"/>
      <c r="DC793" s="47"/>
      <c r="DD793" s="47"/>
      <c r="DE793" s="47"/>
      <c r="DF793" s="47"/>
      <c r="DG793" s="47"/>
      <c r="DH793" s="47"/>
      <c r="DI793" s="47"/>
      <c r="DJ793" s="47"/>
      <c r="DK793" s="47"/>
      <c r="DL793" s="47"/>
      <c r="DM793" s="47"/>
      <c r="DN793" s="47"/>
      <c r="DO793" s="47"/>
      <c r="DP793" s="47"/>
      <c r="DQ793" s="47"/>
      <c r="DR793" s="47"/>
      <c r="DS793" s="47"/>
      <c r="DT793" s="47"/>
      <c r="DU793" s="47"/>
      <c r="DV793" s="47"/>
      <c r="DW793" s="47"/>
      <c r="DX793" s="47"/>
      <c r="DY793" s="47"/>
      <c r="DZ793" s="47"/>
      <c r="EA793" s="47"/>
      <c r="EB793" s="47"/>
      <c r="EC793" s="47"/>
      <c r="ED793" s="47"/>
      <c r="EE793" s="47"/>
      <c r="EF793" s="47"/>
      <c r="EG793" s="47"/>
      <c r="EH793" s="47"/>
      <c r="EI793" s="47"/>
      <c r="EJ793" s="47"/>
      <c r="EK793" s="47"/>
      <c r="EL793" s="47"/>
      <c r="EM793" s="47"/>
      <c r="EN793" s="47"/>
      <c r="EO793" s="47"/>
      <c r="EP793" s="47"/>
      <c r="EQ793" s="47"/>
      <c r="ER793" s="47"/>
      <c r="ES793" s="47"/>
      <c r="EX793" s="48"/>
      <c r="EY793" s="48"/>
      <c r="EZ793" s="48"/>
      <c r="FA793" s="48"/>
      <c r="FB793" s="48"/>
      <c r="FC793" s="48"/>
      <c r="FD793" s="48"/>
    </row>
    <row r="794" spans="1:160" s="19" customFormat="1" ht="15" customHeight="1" x14ac:dyDescent="0.25">
      <c r="A794" s="82"/>
      <c r="B794" s="82"/>
      <c r="C794" s="82"/>
      <c r="AF794" s="82"/>
      <c r="AG794" s="82"/>
      <c r="AH794" s="81"/>
      <c r="AI794" s="45"/>
      <c r="AJ794" s="46"/>
      <c r="AK794" s="46"/>
      <c r="AL794" s="46"/>
      <c r="AM794" s="46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  <c r="BJ794" s="45"/>
      <c r="BK794" s="45"/>
      <c r="BL794" s="45"/>
      <c r="BM794" s="45"/>
      <c r="BN794" s="45"/>
      <c r="BO794" s="45"/>
      <c r="BP794" s="45"/>
      <c r="BQ794" s="45"/>
      <c r="BR794" s="47"/>
      <c r="BS794" s="47"/>
      <c r="BT794" s="47"/>
      <c r="BU794" s="47"/>
      <c r="BV794" s="47"/>
      <c r="BW794" s="47"/>
      <c r="BX794" s="47"/>
      <c r="BY794" s="47"/>
      <c r="BZ794" s="47"/>
      <c r="CA794" s="47"/>
      <c r="CB794" s="47"/>
      <c r="CC794" s="47"/>
      <c r="CD794" s="47"/>
      <c r="CE794" s="47"/>
      <c r="CF794" s="47"/>
      <c r="CG794" s="47"/>
      <c r="CH794" s="47"/>
      <c r="CI794" s="47"/>
      <c r="CJ794" s="47"/>
      <c r="CK794" s="47"/>
      <c r="CL794" s="47"/>
      <c r="CM794" s="47"/>
      <c r="CN794" s="47"/>
      <c r="CO794" s="47"/>
      <c r="CP794" s="47"/>
      <c r="CQ794" s="47"/>
      <c r="CR794" s="47"/>
      <c r="CS794" s="47"/>
      <c r="CT794" s="47"/>
      <c r="CU794" s="47"/>
      <c r="CV794" s="47"/>
      <c r="CW794" s="47"/>
      <c r="CX794" s="47"/>
      <c r="CY794" s="47"/>
      <c r="CZ794" s="47"/>
      <c r="DA794" s="47"/>
      <c r="DB794" s="47"/>
      <c r="DC794" s="47"/>
      <c r="DD794" s="47"/>
      <c r="DE794" s="47"/>
      <c r="DF794" s="47"/>
      <c r="DG794" s="47"/>
      <c r="DH794" s="47"/>
      <c r="DI794" s="47"/>
      <c r="DJ794" s="47"/>
      <c r="DK794" s="47"/>
      <c r="DL794" s="47"/>
      <c r="DM794" s="47"/>
      <c r="DN794" s="47"/>
      <c r="DO794" s="47"/>
      <c r="DP794" s="47"/>
      <c r="DQ794" s="47"/>
      <c r="DR794" s="47"/>
      <c r="DS794" s="47"/>
      <c r="DT794" s="47"/>
      <c r="DU794" s="47"/>
      <c r="DV794" s="47"/>
      <c r="DW794" s="47"/>
      <c r="DX794" s="47"/>
      <c r="DY794" s="47"/>
      <c r="DZ794" s="47"/>
      <c r="EA794" s="47"/>
      <c r="EB794" s="47"/>
      <c r="EC794" s="47"/>
      <c r="ED794" s="47"/>
      <c r="EE794" s="47"/>
      <c r="EF794" s="47"/>
      <c r="EG794" s="47"/>
      <c r="EH794" s="47"/>
      <c r="EI794" s="47"/>
      <c r="EJ794" s="47"/>
      <c r="EK794" s="47"/>
      <c r="EL794" s="47"/>
      <c r="EM794" s="47"/>
      <c r="EN794" s="47"/>
      <c r="EO794" s="47"/>
      <c r="EP794" s="47"/>
      <c r="EQ794" s="47"/>
      <c r="ER794" s="47"/>
      <c r="ES794" s="47"/>
      <c r="EX794" s="48"/>
      <c r="EY794" s="48"/>
      <c r="EZ794" s="48"/>
      <c r="FA794" s="48"/>
      <c r="FB794" s="48"/>
      <c r="FC794" s="48"/>
      <c r="FD794" s="48"/>
    </row>
    <row r="795" spans="1:160" s="19" customFormat="1" ht="15" customHeight="1" x14ac:dyDescent="0.25">
      <c r="A795" s="82"/>
      <c r="B795" s="82"/>
      <c r="C795" s="82"/>
      <c r="AF795" s="82"/>
      <c r="AG795" s="82"/>
      <c r="AH795" s="81"/>
      <c r="AI795" s="45"/>
      <c r="AJ795" s="46"/>
      <c r="AK795" s="46"/>
      <c r="AL795" s="46"/>
      <c r="AM795" s="46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  <c r="BG795" s="45"/>
      <c r="BH795" s="45"/>
      <c r="BI795" s="45"/>
      <c r="BJ795" s="45"/>
      <c r="BK795" s="45"/>
      <c r="BL795" s="45"/>
      <c r="BM795" s="45"/>
      <c r="BN795" s="45"/>
      <c r="BO795" s="45"/>
      <c r="BP795" s="45"/>
      <c r="BQ795" s="45"/>
      <c r="BR795" s="47"/>
      <c r="BS795" s="47"/>
      <c r="BT795" s="47"/>
      <c r="BU795" s="47"/>
      <c r="BV795" s="47"/>
      <c r="BW795" s="47"/>
      <c r="BX795" s="47"/>
      <c r="BY795" s="47"/>
      <c r="BZ795" s="47"/>
      <c r="CA795" s="47"/>
      <c r="CB795" s="47"/>
      <c r="CC795" s="47"/>
      <c r="CD795" s="47"/>
      <c r="CE795" s="47"/>
      <c r="CF795" s="47"/>
      <c r="CG795" s="47"/>
      <c r="CH795" s="47"/>
      <c r="CI795" s="47"/>
      <c r="CJ795" s="47"/>
      <c r="CK795" s="47"/>
      <c r="CL795" s="47"/>
      <c r="CM795" s="47"/>
      <c r="CN795" s="47"/>
      <c r="CO795" s="47"/>
      <c r="CP795" s="47"/>
      <c r="CQ795" s="47"/>
      <c r="CR795" s="47"/>
      <c r="CS795" s="47"/>
      <c r="CT795" s="47"/>
      <c r="CU795" s="47"/>
      <c r="CV795" s="47"/>
      <c r="CW795" s="47"/>
      <c r="CX795" s="47"/>
      <c r="CY795" s="47"/>
      <c r="CZ795" s="47"/>
      <c r="DA795" s="47"/>
      <c r="DB795" s="47"/>
      <c r="DC795" s="47"/>
      <c r="DD795" s="47"/>
      <c r="DE795" s="47"/>
      <c r="DF795" s="47"/>
      <c r="DG795" s="47"/>
      <c r="DH795" s="47"/>
      <c r="DI795" s="47"/>
      <c r="DJ795" s="47"/>
      <c r="DK795" s="47"/>
      <c r="DL795" s="47"/>
      <c r="DM795" s="47"/>
      <c r="DN795" s="47"/>
      <c r="DO795" s="47"/>
      <c r="DP795" s="47"/>
      <c r="DQ795" s="47"/>
      <c r="DR795" s="47"/>
      <c r="DS795" s="47"/>
      <c r="DT795" s="47"/>
      <c r="DU795" s="47"/>
      <c r="DV795" s="47"/>
      <c r="DW795" s="47"/>
      <c r="DX795" s="47"/>
      <c r="DY795" s="47"/>
      <c r="DZ795" s="47"/>
      <c r="EA795" s="47"/>
      <c r="EB795" s="47"/>
      <c r="EC795" s="47"/>
      <c r="ED795" s="47"/>
      <c r="EE795" s="47"/>
      <c r="EF795" s="47"/>
      <c r="EG795" s="47"/>
      <c r="EH795" s="47"/>
      <c r="EI795" s="47"/>
      <c r="EJ795" s="47"/>
      <c r="EK795" s="47"/>
      <c r="EL795" s="47"/>
      <c r="EM795" s="47"/>
      <c r="EN795" s="47"/>
      <c r="EO795" s="47"/>
      <c r="EP795" s="47"/>
      <c r="EQ795" s="47"/>
      <c r="ER795" s="47"/>
      <c r="ES795" s="47"/>
      <c r="EX795" s="48"/>
      <c r="EY795" s="48"/>
      <c r="EZ795" s="48"/>
      <c r="FA795" s="48"/>
      <c r="FB795" s="48"/>
      <c r="FC795" s="48"/>
      <c r="FD795" s="48"/>
    </row>
    <row r="796" spans="1:160" s="19" customFormat="1" ht="15" customHeight="1" x14ac:dyDescent="0.25">
      <c r="A796" s="82"/>
      <c r="B796" s="82"/>
      <c r="C796" s="82"/>
      <c r="AF796" s="82"/>
      <c r="AG796" s="82"/>
      <c r="AH796" s="81"/>
      <c r="AI796" s="45"/>
      <c r="AJ796" s="46"/>
      <c r="AK796" s="46"/>
      <c r="AL796" s="46"/>
      <c r="AM796" s="46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  <c r="BG796" s="45"/>
      <c r="BH796" s="45"/>
      <c r="BI796" s="45"/>
      <c r="BJ796" s="45"/>
      <c r="BK796" s="45"/>
      <c r="BL796" s="45"/>
      <c r="BM796" s="45"/>
      <c r="BN796" s="45"/>
      <c r="BO796" s="45"/>
      <c r="BP796" s="45"/>
      <c r="BQ796" s="45"/>
      <c r="BR796" s="47"/>
      <c r="BS796" s="47"/>
      <c r="BT796" s="47"/>
      <c r="BU796" s="47"/>
      <c r="BV796" s="47"/>
      <c r="BW796" s="47"/>
      <c r="BX796" s="47"/>
      <c r="BY796" s="47"/>
      <c r="BZ796" s="47"/>
      <c r="CA796" s="47"/>
      <c r="CB796" s="47"/>
      <c r="CC796" s="47"/>
      <c r="CD796" s="47"/>
      <c r="CE796" s="47"/>
      <c r="CF796" s="47"/>
      <c r="CG796" s="47"/>
      <c r="CH796" s="47"/>
      <c r="CI796" s="47"/>
      <c r="CJ796" s="47"/>
      <c r="CK796" s="47"/>
      <c r="CL796" s="47"/>
      <c r="CM796" s="47"/>
      <c r="CN796" s="47"/>
      <c r="CO796" s="47"/>
      <c r="CP796" s="47"/>
      <c r="CQ796" s="47"/>
      <c r="CR796" s="47"/>
      <c r="CS796" s="47"/>
      <c r="CT796" s="47"/>
      <c r="CU796" s="47"/>
      <c r="CV796" s="47"/>
      <c r="CW796" s="47"/>
      <c r="CX796" s="47"/>
      <c r="CY796" s="47"/>
      <c r="CZ796" s="47"/>
      <c r="DA796" s="47"/>
      <c r="DB796" s="47"/>
      <c r="DC796" s="47"/>
      <c r="DD796" s="47"/>
      <c r="DE796" s="47"/>
      <c r="DF796" s="47"/>
      <c r="DG796" s="47"/>
      <c r="DH796" s="47"/>
      <c r="DI796" s="47"/>
      <c r="DJ796" s="47"/>
      <c r="DK796" s="47"/>
      <c r="DL796" s="47"/>
      <c r="DM796" s="47"/>
      <c r="DN796" s="47"/>
      <c r="DO796" s="47"/>
      <c r="DP796" s="47"/>
      <c r="DQ796" s="47"/>
      <c r="DR796" s="47"/>
      <c r="DS796" s="47"/>
      <c r="DT796" s="47"/>
      <c r="DU796" s="47"/>
      <c r="DV796" s="47"/>
      <c r="DW796" s="47"/>
      <c r="DX796" s="47"/>
      <c r="DY796" s="47"/>
      <c r="DZ796" s="47"/>
      <c r="EA796" s="47"/>
      <c r="EB796" s="47"/>
      <c r="EC796" s="47"/>
      <c r="ED796" s="47"/>
      <c r="EE796" s="47"/>
      <c r="EF796" s="47"/>
      <c r="EG796" s="47"/>
      <c r="EH796" s="47"/>
      <c r="EI796" s="47"/>
      <c r="EJ796" s="47"/>
      <c r="EK796" s="47"/>
      <c r="EL796" s="47"/>
      <c r="EM796" s="47"/>
      <c r="EN796" s="47"/>
      <c r="EO796" s="47"/>
      <c r="EP796" s="47"/>
      <c r="EQ796" s="47"/>
      <c r="ER796" s="47"/>
      <c r="ES796" s="47"/>
      <c r="EX796" s="48"/>
      <c r="EY796" s="48"/>
      <c r="EZ796" s="48"/>
      <c r="FA796" s="48"/>
      <c r="FB796" s="48"/>
      <c r="FC796" s="48"/>
      <c r="FD796" s="48"/>
    </row>
    <row r="797" spans="1:160" s="19" customFormat="1" ht="15" customHeight="1" x14ac:dyDescent="0.25">
      <c r="A797" s="82"/>
      <c r="B797" s="82"/>
      <c r="C797" s="82"/>
      <c r="AF797" s="82"/>
      <c r="AG797" s="82"/>
      <c r="AH797" s="81"/>
      <c r="AI797" s="45"/>
      <c r="AJ797" s="46"/>
      <c r="AK797" s="46"/>
      <c r="AL797" s="46"/>
      <c r="AM797" s="46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  <c r="BG797" s="45"/>
      <c r="BH797" s="45"/>
      <c r="BI797" s="45"/>
      <c r="BJ797" s="45"/>
      <c r="BK797" s="45"/>
      <c r="BL797" s="45"/>
      <c r="BM797" s="45"/>
      <c r="BN797" s="45"/>
      <c r="BO797" s="45"/>
      <c r="BP797" s="45"/>
      <c r="BQ797" s="45"/>
      <c r="BR797" s="47"/>
      <c r="BS797" s="47"/>
      <c r="BT797" s="47"/>
      <c r="BU797" s="47"/>
      <c r="BV797" s="47"/>
      <c r="BW797" s="47"/>
      <c r="BX797" s="47"/>
      <c r="BY797" s="47"/>
      <c r="BZ797" s="47"/>
      <c r="CA797" s="47"/>
      <c r="CB797" s="47"/>
      <c r="CC797" s="47"/>
      <c r="CD797" s="47"/>
      <c r="CE797" s="47"/>
      <c r="CF797" s="47"/>
      <c r="CG797" s="47"/>
      <c r="CH797" s="47"/>
      <c r="CI797" s="47"/>
      <c r="CJ797" s="47"/>
      <c r="CK797" s="47"/>
      <c r="CL797" s="47"/>
      <c r="CM797" s="47"/>
      <c r="CN797" s="47"/>
      <c r="CO797" s="47"/>
      <c r="CP797" s="47"/>
      <c r="CQ797" s="47"/>
      <c r="CR797" s="47"/>
      <c r="CS797" s="47"/>
      <c r="CT797" s="47"/>
      <c r="CU797" s="47"/>
      <c r="CV797" s="47"/>
      <c r="CW797" s="47"/>
      <c r="CX797" s="47"/>
      <c r="CY797" s="47"/>
      <c r="CZ797" s="47"/>
      <c r="DA797" s="47"/>
      <c r="DB797" s="47"/>
      <c r="DC797" s="47"/>
      <c r="DD797" s="47"/>
      <c r="DE797" s="47"/>
      <c r="DF797" s="47"/>
      <c r="DG797" s="47"/>
      <c r="DH797" s="47"/>
      <c r="DI797" s="47"/>
      <c r="DJ797" s="47"/>
      <c r="DK797" s="47"/>
      <c r="DL797" s="47"/>
      <c r="DM797" s="47"/>
      <c r="DN797" s="47"/>
      <c r="DO797" s="47"/>
      <c r="DP797" s="47"/>
      <c r="DQ797" s="47"/>
      <c r="DR797" s="47"/>
      <c r="DS797" s="47"/>
      <c r="DT797" s="47"/>
      <c r="DU797" s="47"/>
      <c r="DV797" s="47"/>
      <c r="DW797" s="47"/>
      <c r="DX797" s="47"/>
      <c r="DY797" s="47"/>
      <c r="DZ797" s="47"/>
      <c r="EA797" s="47"/>
      <c r="EB797" s="47"/>
      <c r="EC797" s="47"/>
      <c r="ED797" s="47"/>
      <c r="EE797" s="47"/>
      <c r="EF797" s="47"/>
      <c r="EG797" s="47"/>
      <c r="EH797" s="47"/>
      <c r="EI797" s="47"/>
      <c r="EJ797" s="47"/>
      <c r="EK797" s="47"/>
      <c r="EL797" s="47"/>
      <c r="EM797" s="47"/>
      <c r="EN797" s="47"/>
      <c r="EO797" s="47"/>
      <c r="EP797" s="47"/>
      <c r="EQ797" s="47"/>
      <c r="ER797" s="47"/>
      <c r="ES797" s="47"/>
      <c r="EX797" s="48"/>
      <c r="EY797" s="48"/>
      <c r="EZ797" s="48"/>
      <c r="FA797" s="48"/>
      <c r="FB797" s="48"/>
      <c r="FC797" s="48"/>
      <c r="FD797" s="48"/>
    </row>
    <row r="798" spans="1:160" s="19" customFormat="1" ht="15" customHeight="1" x14ac:dyDescent="0.25">
      <c r="A798" s="82"/>
      <c r="B798" s="82"/>
      <c r="C798" s="82"/>
      <c r="AF798" s="82"/>
      <c r="AG798" s="82"/>
      <c r="AH798" s="81"/>
      <c r="AI798" s="45"/>
      <c r="AJ798" s="46"/>
      <c r="AK798" s="46"/>
      <c r="AL798" s="46"/>
      <c r="AM798" s="46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  <c r="BG798" s="45"/>
      <c r="BH798" s="45"/>
      <c r="BI798" s="45"/>
      <c r="BJ798" s="45"/>
      <c r="BK798" s="45"/>
      <c r="BL798" s="45"/>
      <c r="BM798" s="45"/>
      <c r="BN798" s="45"/>
      <c r="BO798" s="45"/>
      <c r="BP798" s="45"/>
      <c r="BQ798" s="45"/>
      <c r="BR798" s="47"/>
      <c r="BS798" s="47"/>
      <c r="BT798" s="47"/>
      <c r="BU798" s="47"/>
      <c r="BV798" s="47"/>
      <c r="BW798" s="47"/>
      <c r="BX798" s="47"/>
      <c r="BY798" s="47"/>
      <c r="BZ798" s="47"/>
      <c r="CA798" s="47"/>
      <c r="CB798" s="47"/>
      <c r="CC798" s="47"/>
      <c r="CD798" s="47"/>
      <c r="CE798" s="47"/>
      <c r="CF798" s="47"/>
      <c r="CG798" s="47"/>
      <c r="CH798" s="47"/>
      <c r="CI798" s="47"/>
      <c r="CJ798" s="47"/>
      <c r="CK798" s="47"/>
      <c r="CL798" s="47"/>
      <c r="CM798" s="47"/>
      <c r="CN798" s="47"/>
      <c r="CO798" s="47"/>
      <c r="CP798" s="47"/>
      <c r="CQ798" s="47"/>
      <c r="CR798" s="47"/>
      <c r="CS798" s="47"/>
      <c r="CT798" s="47"/>
      <c r="CU798" s="47"/>
      <c r="CV798" s="47"/>
      <c r="CW798" s="47"/>
      <c r="CX798" s="47"/>
      <c r="CY798" s="47"/>
      <c r="CZ798" s="47"/>
      <c r="DA798" s="47"/>
      <c r="DB798" s="47"/>
      <c r="DC798" s="47"/>
      <c r="DD798" s="47"/>
      <c r="DE798" s="47"/>
      <c r="DF798" s="47"/>
      <c r="DG798" s="47"/>
      <c r="DH798" s="47"/>
      <c r="DI798" s="47"/>
      <c r="DJ798" s="47"/>
      <c r="DK798" s="47"/>
      <c r="DL798" s="47"/>
      <c r="DM798" s="47"/>
      <c r="DN798" s="47"/>
      <c r="DO798" s="47"/>
      <c r="DP798" s="47"/>
      <c r="DQ798" s="47"/>
      <c r="DR798" s="47"/>
      <c r="DS798" s="47"/>
      <c r="DT798" s="47"/>
      <c r="DU798" s="47"/>
      <c r="DV798" s="47"/>
      <c r="DW798" s="47"/>
      <c r="DX798" s="47"/>
      <c r="DY798" s="47"/>
      <c r="DZ798" s="47"/>
      <c r="EA798" s="47"/>
      <c r="EB798" s="47"/>
      <c r="EC798" s="47"/>
      <c r="ED798" s="47"/>
      <c r="EE798" s="47"/>
      <c r="EF798" s="47"/>
      <c r="EG798" s="47"/>
      <c r="EH798" s="47"/>
      <c r="EI798" s="47"/>
      <c r="EJ798" s="47"/>
      <c r="EK798" s="47"/>
      <c r="EL798" s="47"/>
      <c r="EM798" s="47"/>
      <c r="EN798" s="47"/>
      <c r="EO798" s="47"/>
      <c r="EP798" s="47"/>
      <c r="EQ798" s="47"/>
      <c r="ER798" s="47"/>
      <c r="ES798" s="47"/>
      <c r="EX798" s="48"/>
      <c r="EY798" s="48"/>
      <c r="EZ798" s="48"/>
      <c r="FA798" s="48"/>
      <c r="FB798" s="48"/>
      <c r="FC798" s="48"/>
      <c r="FD798" s="48"/>
    </row>
    <row r="799" spans="1:160" s="19" customFormat="1" ht="15" customHeight="1" x14ac:dyDescent="0.25">
      <c r="A799" s="82"/>
      <c r="B799" s="82"/>
      <c r="C799" s="82"/>
      <c r="AF799" s="82"/>
      <c r="AG799" s="82"/>
      <c r="AH799" s="81"/>
      <c r="AI799" s="45"/>
      <c r="AJ799" s="46"/>
      <c r="AK799" s="46"/>
      <c r="AL799" s="46"/>
      <c r="AM799" s="46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  <c r="BJ799" s="45"/>
      <c r="BK799" s="45"/>
      <c r="BL799" s="45"/>
      <c r="BM799" s="45"/>
      <c r="BN799" s="45"/>
      <c r="BO799" s="45"/>
      <c r="BP799" s="45"/>
      <c r="BQ799" s="45"/>
      <c r="BR799" s="47"/>
      <c r="BS799" s="47"/>
      <c r="BT799" s="47"/>
      <c r="BU799" s="47"/>
      <c r="BV799" s="47"/>
      <c r="BW799" s="47"/>
      <c r="BX799" s="47"/>
      <c r="BY799" s="47"/>
      <c r="BZ799" s="47"/>
      <c r="CA799" s="47"/>
      <c r="CB799" s="47"/>
      <c r="CC799" s="47"/>
      <c r="CD799" s="47"/>
      <c r="CE799" s="47"/>
      <c r="CF799" s="47"/>
      <c r="CG799" s="47"/>
      <c r="CH799" s="47"/>
      <c r="CI799" s="47"/>
      <c r="CJ799" s="47"/>
      <c r="CK799" s="47"/>
      <c r="CL799" s="47"/>
      <c r="CM799" s="47"/>
      <c r="CN799" s="47"/>
      <c r="CO799" s="47"/>
      <c r="CP799" s="47"/>
      <c r="CQ799" s="47"/>
      <c r="CR799" s="47"/>
      <c r="CS799" s="47"/>
      <c r="CT799" s="47"/>
      <c r="CU799" s="47"/>
      <c r="CV799" s="47"/>
      <c r="CW799" s="47"/>
      <c r="CX799" s="47"/>
      <c r="CY799" s="47"/>
      <c r="CZ799" s="47"/>
      <c r="DA799" s="47"/>
      <c r="DB799" s="47"/>
      <c r="DC799" s="47"/>
      <c r="DD799" s="47"/>
      <c r="DE799" s="47"/>
      <c r="DF799" s="47"/>
      <c r="DG799" s="47"/>
      <c r="DH799" s="47"/>
      <c r="DI799" s="47"/>
      <c r="DJ799" s="47"/>
      <c r="DK799" s="47"/>
      <c r="DL799" s="47"/>
      <c r="DM799" s="47"/>
      <c r="DN799" s="47"/>
      <c r="DO799" s="47"/>
      <c r="DP799" s="47"/>
      <c r="DQ799" s="47"/>
      <c r="DR799" s="47"/>
      <c r="DS799" s="47"/>
      <c r="DT799" s="47"/>
      <c r="DU799" s="47"/>
      <c r="DV799" s="47"/>
      <c r="DW799" s="47"/>
      <c r="DX799" s="47"/>
      <c r="DY799" s="47"/>
      <c r="DZ799" s="47"/>
      <c r="EA799" s="47"/>
      <c r="EB799" s="47"/>
      <c r="EC799" s="47"/>
      <c r="ED799" s="47"/>
      <c r="EE799" s="47"/>
      <c r="EF799" s="47"/>
      <c r="EG799" s="47"/>
      <c r="EH799" s="47"/>
      <c r="EI799" s="47"/>
      <c r="EJ799" s="47"/>
      <c r="EK799" s="47"/>
      <c r="EL799" s="47"/>
      <c r="EM799" s="47"/>
      <c r="EN799" s="47"/>
      <c r="EO799" s="47"/>
      <c r="EP799" s="47"/>
      <c r="EQ799" s="47"/>
      <c r="ER799" s="47"/>
      <c r="ES799" s="47"/>
      <c r="EX799" s="48"/>
      <c r="EY799" s="48"/>
      <c r="EZ799" s="48"/>
      <c r="FA799" s="48"/>
      <c r="FB799" s="48"/>
      <c r="FC799" s="48"/>
      <c r="FD799" s="48"/>
    </row>
    <row r="800" spans="1:160" s="19" customFormat="1" ht="15" customHeight="1" x14ac:dyDescent="0.25">
      <c r="A800" s="82"/>
      <c r="B800" s="82"/>
      <c r="C800" s="82"/>
      <c r="AF800" s="82"/>
      <c r="AG800" s="82"/>
      <c r="AH800" s="81"/>
      <c r="AI800" s="45"/>
      <c r="AJ800" s="46"/>
      <c r="AK800" s="46"/>
      <c r="AL800" s="46"/>
      <c r="AM800" s="46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  <c r="BG800" s="45"/>
      <c r="BH800" s="45"/>
      <c r="BI800" s="45"/>
      <c r="BJ800" s="45"/>
      <c r="BK800" s="45"/>
      <c r="BL800" s="45"/>
      <c r="BM800" s="45"/>
      <c r="BN800" s="45"/>
      <c r="BO800" s="45"/>
      <c r="BP800" s="45"/>
      <c r="BQ800" s="45"/>
      <c r="BR800" s="47"/>
      <c r="BS800" s="47"/>
      <c r="BT800" s="47"/>
      <c r="BU800" s="47"/>
      <c r="BV800" s="47"/>
      <c r="BW800" s="47"/>
      <c r="BX800" s="47"/>
      <c r="BY800" s="47"/>
      <c r="BZ800" s="47"/>
      <c r="CA800" s="47"/>
      <c r="CB800" s="47"/>
      <c r="CC800" s="47"/>
      <c r="CD800" s="47"/>
      <c r="CE800" s="47"/>
      <c r="CF800" s="47"/>
      <c r="CG800" s="47"/>
      <c r="CH800" s="47"/>
      <c r="CI800" s="47"/>
      <c r="CJ800" s="47"/>
      <c r="CK800" s="47"/>
      <c r="CL800" s="47"/>
      <c r="CM800" s="47"/>
      <c r="CN800" s="47"/>
      <c r="CO800" s="47"/>
      <c r="CP800" s="47"/>
      <c r="CQ800" s="47"/>
      <c r="CR800" s="47"/>
      <c r="CS800" s="47"/>
      <c r="CT800" s="47"/>
      <c r="CU800" s="47"/>
      <c r="CV800" s="47"/>
      <c r="CW800" s="47"/>
      <c r="CX800" s="47"/>
      <c r="CY800" s="47"/>
      <c r="CZ800" s="47"/>
      <c r="DA800" s="47"/>
      <c r="DB800" s="47"/>
      <c r="DC800" s="47"/>
      <c r="DD800" s="47"/>
      <c r="DE800" s="47"/>
      <c r="DF800" s="47"/>
      <c r="DG800" s="47"/>
      <c r="DH800" s="47"/>
      <c r="DI800" s="47"/>
      <c r="DJ800" s="47"/>
      <c r="DK800" s="47"/>
      <c r="DL800" s="47"/>
      <c r="DM800" s="47"/>
      <c r="DN800" s="47"/>
      <c r="DO800" s="47"/>
      <c r="DP800" s="47"/>
      <c r="DQ800" s="47"/>
      <c r="DR800" s="47"/>
      <c r="DS800" s="47"/>
      <c r="DT800" s="47"/>
      <c r="DU800" s="47"/>
      <c r="DV800" s="47"/>
      <c r="DW800" s="47"/>
      <c r="DX800" s="47"/>
      <c r="DY800" s="47"/>
      <c r="DZ800" s="47"/>
      <c r="EA800" s="47"/>
      <c r="EB800" s="47"/>
      <c r="EC800" s="47"/>
      <c r="ED800" s="47"/>
      <c r="EE800" s="47"/>
      <c r="EF800" s="47"/>
      <c r="EG800" s="47"/>
      <c r="EH800" s="47"/>
      <c r="EI800" s="47"/>
      <c r="EJ800" s="47"/>
      <c r="EK800" s="47"/>
      <c r="EL800" s="47"/>
      <c r="EM800" s="47"/>
      <c r="EN800" s="47"/>
      <c r="EO800" s="47"/>
      <c r="EP800" s="47"/>
      <c r="EQ800" s="47"/>
      <c r="ER800" s="47"/>
      <c r="ES800" s="47"/>
      <c r="EX800" s="48"/>
      <c r="EY800" s="48"/>
      <c r="EZ800" s="48"/>
      <c r="FA800" s="48"/>
      <c r="FB800" s="48"/>
      <c r="FC800" s="48"/>
      <c r="FD800" s="48"/>
    </row>
    <row r="801" spans="1:160" s="19" customFormat="1" ht="15" customHeight="1" x14ac:dyDescent="0.25">
      <c r="A801" s="82"/>
      <c r="B801" s="82"/>
      <c r="C801" s="82"/>
      <c r="AF801" s="82"/>
      <c r="AG801" s="82"/>
      <c r="AH801" s="81"/>
      <c r="AI801" s="45"/>
      <c r="AJ801" s="46"/>
      <c r="AK801" s="46"/>
      <c r="AL801" s="46"/>
      <c r="AM801" s="46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  <c r="BC801" s="45"/>
      <c r="BD801" s="45"/>
      <c r="BE801" s="45"/>
      <c r="BF801" s="45"/>
      <c r="BG801" s="45"/>
      <c r="BH801" s="45"/>
      <c r="BI801" s="45"/>
      <c r="BJ801" s="45"/>
      <c r="BK801" s="45"/>
      <c r="BL801" s="45"/>
      <c r="BM801" s="45"/>
      <c r="BN801" s="45"/>
      <c r="BO801" s="45"/>
      <c r="BP801" s="45"/>
      <c r="BQ801" s="45"/>
      <c r="BR801" s="47"/>
      <c r="BS801" s="47"/>
      <c r="BT801" s="47"/>
      <c r="BU801" s="47"/>
      <c r="BV801" s="47"/>
      <c r="BW801" s="47"/>
      <c r="BX801" s="47"/>
      <c r="BY801" s="47"/>
      <c r="BZ801" s="47"/>
      <c r="CA801" s="47"/>
      <c r="CB801" s="47"/>
      <c r="CC801" s="47"/>
      <c r="CD801" s="47"/>
      <c r="CE801" s="47"/>
      <c r="CF801" s="47"/>
      <c r="CG801" s="47"/>
      <c r="CH801" s="47"/>
      <c r="CI801" s="47"/>
      <c r="CJ801" s="47"/>
      <c r="CK801" s="47"/>
      <c r="CL801" s="47"/>
      <c r="CM801" s="47"/>
      <c r="CN801" s="47"/>
      <c r="CO801" s="47"/>
      <c r="CP801" s="47"/>
      <c r="CQ801" s="47"/>
      <c r="CR801" s="47"/>
      <c r="CS801" s="47"/>
      <c r="CT801" s="47"/>
      <c r="CU801" s="47"/>
      <c r="CV801" s="47"/>
      <c r="CW801" s="47"/>
      <c r="CX801" s="47"/>
      <c r="CY801" s="47"/>
      <c r="CZ801" s="47"/>
      <c r="DA801" s="47"/>
      <c r="DB801" s="47"/>
      <c r="DC801" s="47"/>
      <c r="DD801" s="47"/>
      <c r="DE801" s="47"/>
      <c r="DF801" s="47"/>
      <c r="DG801" s="47"/>
      <c r="DH801" s="47"/>
      <c r="DI801" s="47"/>
      <c r="DJ801" s="47"/>
      <c r="DK801" s="47"/>
      <c r="DL801" s="47"/>
      <c r="DM801" s="47"/>
      <c r="DN801" s="47"/>
      <c r="DO801" s="47"/>
      <c r="DP801" s="47"/>
      <c r="DQ801" s="47"/>
      <c r="DR801" s="47"/>
      <c r="DS801" s="47"/>
      <c r="DT801" s="47"/>
      <c r="DU801" s="47"/>
      <c r="DV801" s="47"/>
      <c r="DW801" s="47"/>
      <c r="DX801" s="47"/>
      <c r="DY801" s="47"/>
      <c r="DZ801" s="47"/>
      <c r="EA801" s="47"/>
      <c r="EB801" s="47"/>
      <c r="EC801" s="47"/>
      <c r="ED801" s="47"/>
      <c r="EE801" s="47"/>
      <c r="EF801" s="47"/>
      <c r="EG801" s="47"/>
      <c r="EH801" s="47"/>
      <c r="EI801" s="47"/>
      <c r="EJ801" s="47"/>
      <c r="EK801" s="47"/>
      <c r="EL801" s="47"/>
      <c r="EM801" s="47"/>
      <c r="EN801" s="47"/>
      <c r="EO801" s="47"/>
      <c r="EP801" s="47"/>
      <c r="EQ801" s="47"/>
      <c r="ER801" s="47"/>
      <c r="ES801" s="47"/>
      <c r="EX801" s="48"/>
      <c r="EY801" s="48"/>
      <c r="EZ801" s="48"/>
      <c r="FA801" s="48"/>
      <c r="FB801" s="48"/>
      <c r="FC801" s="48"/>
      <c r="FD801" s="48"/>
    </row>
    <row r="802" spans="1:160" s="19" customFormat="1" ht="15" customHeight="1" x14ac:dyDescent="0.25">
      <c r="A802" s="82"/>
      <c r="B802" s="82"/>
      <c r="C802" s="82"/>
      <c r="AF802" s="82"/>
      <c r="AG802" s="82"/>
      <c r="AH802" s="81"/>
      <c r="AI802" s="45"/>
      <c r="AJ802" s="46"/>
      <c r="AK802" s="46"/>
      <c r="AL802" s="46"/>
      <c r="AM802" s="46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  <c r="BG802" s="45"/>
      <c r="BH802" s="45"/>
      <c r="BI802" s="45"/>
      <c r="BJ802" s="45"/>
      <c r="BK802" s="45"/>
      <c r="BL802" s="45"/>
      <c r="BM802" s="45"/>
      <c r="BN802" s="45"/>
      <c r="BO802" s="45"/>
      <c r="BP802" s="45"/>
      <c r="BQ802" s="45"/>
      <c r="BR802" s="47"/>
      <c r="BS802" s="47"/>
      <c r="BT802" s="47"/>
      <c r="BU802" s="47"/>
      <c r="BV802" s="47"/>
      <c r="BW802" s="47"/>
      <c r="BX802" s="47"/>
      <c r="BY802" s="47"/>
      <c r="BZ802" s="47"/>
      <c r="CA802" s="47"/>
      <c r="CB802" s="47"/>
      <c r="CC802" s="47"/>
      <c r="CD802" s="47"/>
      <c r="CE802" s="47"/>
      <c r="CF802" s="47"/>
      <c r="CG802" s="47"/>
      <c r="CH802" s="47"/>
      <c r="CI802" s="47"/>
      <c r="CJ802" s="47"/>
      <c r="CK802" s="47"/>
      <c r="CL802" s="47"/>
      <c r="CM802" s="47"/>
      <c r="CN802" s="47"/>
      <c r="CO802" s="47"/>
      <c r="CP802" s="47"/>
      <c r="CQ802" s="47"/>
      <c r="CR802" s="47"/>
      <c r="CS802" s="47"/>
      <c r="CT802" s="47"/>
      <c r="CU802" s="47"/>
      <c r="CV802" s="47"/>
      <c r="CW802" s="47"/>
      <c r="CX802" s="47"/>
      <c r="CY802" s="47"/>
      <c r="CZ802" s="47"/>
      <c r="DA802" s="47"/>
      <c r="DB802" s="47"/>
      <c r="DC802" s="47"/>
      <c r="DD802" s="47"/>
      <c r="DE802" s="47"/>
      <c r="DF802" s="47"/>
      <c r="DG802" s="47"/>
      <c r="DH802" s="47"/>
      <c r="DI802" s="47"/>
      <c r="DJ802" s="47"/>
      <c r="DK802" s="47"/>
      <c r="DL802" s="47"/>
      <c r="DM802" s="47"/>
      <c r="DN802" s="47"/>
      <c r="DO802" s="47"/>
      <c r="DP802" s="47"/>
      <c r="DQ802" s="47"/>
      <c r="DR802" s="47"/>
      <c r="DS802" s="47"/>
      <c r="DT802" s="47"/>
      <c r="DU802" s="47"/>
      <c r="DV802" s="47"/>
      <c r="DW802" s="47"/>
      <c r="DX802" s="47"/>
      <c r="DY802" s="47"/>
      <c r="DZ802" s="47"/>
      <c r="EA802" s="47"/>
      <c r="EB802" s="47"/>
      <c r="EC802" s="47"/>
      <c r="ED802" s="47"/>
      <c r="EE802" s="47"/>
      <c r="EF802" s="47"/>
      <c r="EG802" s="47"/>
      <c r="EH802" s="47"/>
      <c r="EI802" s="47"/>
      <c r="EJ802" s="47"/>
      <c r="EK802" s="47"/>
      <c r="EL802" s="47"/>
      <c r="EM802" s="47"/>
      <c r="EN802" s="47"/>
      <c r="EO802" s="47"/>
      <c r="EP802" s="47"/>
      <c r="EQ802" s="47"/>
      <c r="ER802" s="47"/>
      <c r="ES802" s="47"/>
      <c r="EX802" s="48"/>
      <c r="EY802" s="48"/>
      <c r="EZ802" s="48"/>
      <c r="FA802" s="48"/>
      <c r="FB802" s="48"/>
      <c r="FC802" s="48"/>
      <c r="FD802" s="48"/>
    </row>
    <row r="803" spans="1:160" s="19" customFormat="1" ht="15" customHeight="1" x14ac:dyDescent="0.25">
      <c r="A803" s="82"/>
      <c r="B803" s="82"/>
      <c r="C803" s="82"/>
      <c r="AF803" s="82"/>
      <c r="AG803" s="82"/>
      <c r="AH803" s="81"/>
      <c r="AI803" s="45"/>
      <c r="AJ803" s="46"/>
      <c r="AK803" s="46"/>
      <c r="AL803" s="46"/>
      <c r="AM803" s="46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5"/>
      <c r="BN803" s="45"/>
      <c r="BO803" s="45"/>
      <c r="BP803" s="45"/>
      <c r="BQ803" s="45"/>
      <c r="BR803" s="47"/>
      <c r="BS803" s="47"/>
      <c r="BT803" s="47"/>
      <c r="BU803" s="47"/>
      <c r="BV803" s="47"/>
      <c r="BW803" s="47"/>
      <c r="BX803" s="47"/>
      <c r="BY803" s="47"/>
      <c r="BZ803" s="47"/>
      <c r="CA803" s="47"/>
      <c r="CB803" s="47"/>
      <c r="CC803" s="47"/>
      <c r="CD803" s="47"/>
      <c r="CE803" s="47"/>
      <c r="CF803" s="47"/>
      <c r="CG803" s="47"/>
      <c r="CH803" s="47"/>
      <c r="CI803" s="47"/>
      <c r="CJ803" s="47"/>
      <c r="CK803" s="47"/>
      <c r="CL803" s="47"/>
      <c r="CM803" s="47"/>
      <c r="CN803" s="47"/>
      <c r="CO803" s="47"/>
      <c r="CP803" s="47"/>
      <c r="CQ803" s="47"/>
      <c r="CR803" s="47"/>
      <c r="CS803" s="47"/>
      <c r="CT803" s="47"/>
      <c r="CU803" s="47"/>
      <c r="CV803" s="47"/>
      <c r="CW803" s="47"/>
      <c r="CX803" s="47"/>
      <c r="CY803" s="47"/>
      <c r="CZ803" s="47"/>
      <c r="DA803" s="47"/>
      <c r="DB803" s="47"/>
      <c r="DC803" s="47"/>
      <c r="DD803" s="47"/>
      <c r="DE803" s="47"/>
      <c r="DF803" s="47"/>
      <c r="DG803" s="47"/>
      <c r="DH803" s="47"/>
      <c r="DI803" s="47"/>
      <c r="DJ803" s="47"/>
      <c r="DK803" s="47"/>
      <c r="DL803" s="47"/>
      <c r="DM803" s="47"/>
      <c r="DN803" s="47"/>
      <c r="DO803" s="47"/>
      <c r="DP803" s="47"/>
      <c r="DQ803" s="47"/>
      <c r="DR803" s="47"/>
      <c r="DS803" s="47"/>
      <c r="DT803" s="47"/>
      <c r="DU803" s="47"/>
      <c r="DV803" s="47"/>
      <c r="DW803" s="47"/>
      <c r="DX803" s="47"/>
      <c r="DY803" s="47"/>
      <c r="DZ803" s="47"/>
      <c r="EA803" s="47"/>
      <c r="EB803" s="47"/>
      <c r="EC803" s="47"/>
      <c r="ED803" s="47"/>
      <c r="EE803" s="47"/>
      <c r="EF803" s="47"/>
      <c r="EG803" s="47"/>
      <c r="EH803" s="47"/>
      <c r="EI803" s="47"/>
      <c r="EJ803" s="47"/>
      <c r="EK803" s="47"/>
      <c r="EL803" s="47"/>
      <c r="EM803" s="47"/>
      <c r="EN803" s="47"/>
      <c r="EO803" s="47"/>
      <c r="EP803" s="47"/>
      <c r="EQ803" s="47"/>
      <c r="ER803" s="47"/>
      <c r="ES803" s="47"/>
      <c r="EX803" s="48"/>
      <c r="EY803" s="48"/>
      <c r="EZ803" s="48"/>
      <c r="FA803" s="48"/>
      <c r="FB803" s="48"/>
      <c r="FC803" s="48"/>
      <c r="FD803" s="48"/>
    </row>
    <row r="804" spans="1:160" s="19" customFormat="1" ht="15" customHeight="1" x14ac:dyDescent="0.25">
      <c r="A804" s="82"/>
      <c r="B804" s="82"/>
      <c r="C804" s="82"/>
      <c r="AF804" s="82"/>
      <c r="AG804" s="82"/>
      <c r="AH804" s="81"/>
      <c r="AI804" s="45"/>
      <c r="AJ804" s="46"/>
      <c r="AK804" s="46"/>
      <c r="AL804" s="46"/>
      <c r="AM804" s="46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  <c r="BJ804" s="45"/>
      <c r="BK804" s="45"/>
      <c r="BL804" s="45"/>
      <c r="BM804" s="45"/>
      <c r="BN804" s="45"/>
      <c r="BO804" s="45"/>
      <c r="BP804" s="45"/>
      <c r="BQ804" s="45"/>
      <c r="BR804" s="47"/>
      <c r="BS804" s="47"/>
      <c r="BT804" s="47"/>
      <c r="BU804" s="47"/>
      <c r="BV804" s="47"/>
      <c r="BW804" s="47"/>
      <c r="BX804" s="47"/>
      <c r="BY804" s="47"/>
      <c r="BZ804" s="47"/>
      <c r="CA804" s="47"/>
      <c r="CB804" s="47"/>
      <c r="CC804" s="47"/>
      <c r="CD804" s="47"/>
      <c r="CE804" s="47"/>
      <c r="CF804" s="47"/>
      <c r="CG804" s="47"/>
      <c r="CH804" s="47"/>
      <c r="CI804" s="47"/>
      <c r="CJ804" s="47"/>
      <c r="CK804" s="47"/>
      <c r="CL804" s="47"/>
      <c r="CM804" s="47"/>
      <c r="CN804" s="47"/>
      <c r="CO804" s="47"/>
      <c r="CP804" s="47"/>
      <c r="CQ804" s="47"/>
      <c r="CR804" s="47"/>
      <c r="CS804" s="47"/>
      <c r="CT804" s="47"/>
      <c r="CU804" s="47"/>
      <c r="CV804" s="47"/>
      <c r="CW804" s="47"/>
      <c r="CX804" s="47"/>
      <c r="CY804" s="47"/>
      <c r="CZ804" s="47"/>
      <c r="DA804" s="47"/>
      <c r="DB804" s="47"/>
      <c r="DC804" s="47"/>
      <c r="DD804" s="47"/>
      <c r="DE804" s="47"/>
      <c r="DF804" s="47"/>
      <c r="DG804" s="47"/>
      <c r="DH804" s="47"/>
      <c r="DI804" s="47"/>
      <c r="DJ804" s="47"/>
      <c r="DK804" s="47"/>
      <c r="DL804" s="47"/>
      <c r="DM804" s="47"/>
      <c r="DN804" s="47"/>
      <c r="DO804" s="47"/>
      <c r="DP804" s="47"/>
      <c r="DQ804" s="47"/>
      <c r="DR804" s="47"/>
      <c r="DS804" s="47"/>
      <c r="DT804" s="47"/>
      <c r="DU804" s="47"/>
      <c r="DV804" s="47"/>
      <c r="DW804" s="47"/>
      <c r="DX804" s="47"/>
      <c r="DY804" s="47"/>
      <c r="DZ804" s="47"/>
      <c r="EA804" s="47"/>
      <c r="EB804" s="47"/>
      <c r="EC804" s="47"/>
      <c r="ED804" s="47"/>
      <c r="EE804" s="47"/>
      <c r="EF804" s="47"/>
      <c r="EG804" s="47"/>
      <c r="EH804" s="47"/>
      <c r="EI804" s="47"/>
      <c r="EJ804" s="47"/>
      <c r="EK804" s="47"/>
      <c r="EL804" s="47"/>
      <c r="EM804" s="47"/>
      <c r="EN804" s="47"/>
      <c r="EO804" s="47"/>
      <c r="EP804" s="47"/>
      <c r="EQ804" s="47"/>
      <c r="ER804" s="47"/>
      <c r="ES804" s="47"/>
      <c r="EX804" s="48"/>
      <c r="EY804" s="48"/>
      <c r="EZ804" s="48"/>
      <c r="FA804" s="48"/>
      <c r="FB804" s="48"/>
      <c r="FC804" s="48"/>
      <c r="FD804" s="48"/>
    </row>
    <row r="805" spans="1:160" s="19" customFormat="1" ht="15" customHeight="1" x14ac:dyDescent="0.25">
      <c r="A805" s="82"/>
      <c r="B805" s="82"/>
      <c r="C805" s="82"/>
      <c r="AF805" s="82"/>
      <c r="AG805" s="82"/>
      <c r="AH805" s="81"/>
      <c r="AI805" s="45"/>
      <c r="AJ805" s="46"/>
      <c r="AK805" s="46"/>
      <c r="AL805" s="46"/>
      <c r="AM805" s="46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  <c r="BG805" s="45"/>
      <c r="BH805" s="45"/>
      <c r="BI805" s="45"/>
      <c r="BJ805" s="45"/>
      <c r="BK805" s="45"/>
      <c r="BL805" s="45"/>
      <c r="BM805" s="45"/>
      <c r="BN805" s="45"/>
      <c r="BO805" s="45"/>
      <c r="BP805" s="45"/>
      <c r="BQ805" s="45"/>
      <c r="BR805" s="47"/>
      <c r="BS805" s="47"/>
      <c r="BT805" s="47"/>
      <c r="BU805" s="47"/>
      <c r="BV805" s="47"/>
      <c r="BW805" s="47"/>
      <c r="BX805" s="47"/>
      <c r="BY805" s="47"/>
      <c r="BZ805" s="47"/>
      <c r="CA805" s="47"/>
      <c r="CB805" s="47"/>
      <c r="CC805" s="47"/>
      <c r="CD805" s="47"/>
      <c r="CE805" s="47"/>
      <c r="CF805" s="47"/>
      <c r="CG805" s="47"/>
      <c r="CH805" s="47"/>
      <c r="CI805" s="47"/>
      <c r="CJ805" s="47"/>
      <c r="CK805" s="47"/>
      <c r="CL805" s="47"/>
      <c r="CM805" s="47"/>
      <c r="CN805" s="47"/>
      <c r="CO805" s="47"/>
      <c r="CP805" s="47"/>
      <c r="CQ805" s="47"/>
      <c r="CR805" s="47"/>
      <c r="CS805" s="47"/>
      <c r="CT805" s="47"/>
      <c r="CU805" s="47"/>
      <c r="CV805" s="47"/>
      <c r="CW805" s="47"/>
      <c r="CX805" s="47"/>
      <c r="CY805" s="47"/>
      <c r="CZ805" s="47"/>
      <c r="DA805" s="47"/>
      <c r="DB805" s="47"/>
      <c r="DC805" s="47"/>
      <c r="DD805" s="47"/>
      <c r="DE805" s="47"/>
      <c r="DF805" s="47"/>
      <c r="DG805" s="47"/>
      <c r="DH805" s="47"/>
      <c r="DI805" s="47"/>
      <c r="DJ805" s="47"/>
      <c r="DK805" s="47"/>
      <c r="DL805" s="47"/>
      <c r="DM805" s="47"/>
      <c r="DN805" s="47"/>
      <c r="DO805" s="47"/>
      <c r="DP805" s="47"/>
      <c r="DQ805" s="47"/>
      <c r="DR805" s="47"/>
      <c r="DS805" s="47"/>
      <c r="DT805" s="47"/>
      <c r="DU805" s="47"/>
      <c r="DV805" s="47"/>
      <c r="DW805" s="47"/>
      <c r="DX805" s="47"/>
      <c r="DY805" s="47"/>
      <c r="DZ805" s="47"/>
      <c r="EA805" s="47"/>
      <c r="EB805" s="47"/>
      <c r="EC805" s="47"/>
      <c r="ED805" s="47"/>
      <c r="EE805" s="47"/>
      <c r="EF805" s="47"/>
      <c r="EG805" s="47"/>
      <c r="EH805" s="47"/>
      <c r="EI805" s="47"/>
      <c r="EJ805" s="47"/>
      <c r="EK805" s="47"/>
      <c r="EL805" s="47"/>
      <c r="EM805" s="47"/>
      <c r="EN805" s="47"/>
      <c r="EO805" s="47"/>
      <c r="EP805" s="47"/>
      <c r="EQ805" s="47"/>
      <c r="ER805" s="47"/>
      <c r="ES805" s="47"/>
      <c r="EX805" s="48"/>
      <c r="EY805" s="48"/>
      <c r="EZ805" s="48"/>
      <c r="FA805" s="48"/>
      <c r="FB805" s="48"/>
      <c r="FC805" s="48"/>
      <c r="FD805" s="48"/>
    </row>
    <row r="806" spans="1:160" s="19" customFormat="1" ht="15" customHeight="1" x14ac:dyDescent="0.25">
      <c r="A806" s="82"/>
      <c r="B806" s="82"/>
      <c r="C806" s="82"/>
      <c r="AF806" s="82"/>
      <c r="AG806" s="82"/>
      <c r="AH806" s="81"/>
      <c r="AI806" s="45"/>
      <c r="AJ806" s="46"/>
      <c r="AK806" s="46"/>
      <c r="AL806" s="46"/>
      <c r="AM806" s="46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  <c r="BJ806" s="45"/>
      <c r="BK806" s="45"/>
      <c r="BL806" s="45"/>
      <c r="BM806" s="45"/>
      <c r="BN806" s="45"/>
      <c r="BO806" s="45"/>
      <c r="BP806" s="45"/>
      <c r="BQ806" s="45"/>
      <c r="BR806" s="47"/>
      <c r="BS806" s="47"/>
      <c r="BT806" s="47"/>
      <c r="BU806" s="47"/>
      <c r="BV806" s="47"/>
      <c r="BW806" s="47"/>
      <c r="BX806" s="47"/>
      <c r="BY806" s="47"/>
      <c r="BZ806" s="47"/>
      <c r="CA806" s="47"/>
      <c r="CB806" s="47"/>
      <c r="CC806" s="47"/>
      <c r="CD806" s="47"/>
      <c r="CE806" s="47"/>
      <c r="CF806" s="47"/>
      <c r="CG806" s="47"/>
      <c r="CH806" s="47"/>
      <c r="CI806" s="47"/>
      <c r="CJ806" s="47"/>
      <c r="CK806" s="47"/>
      <c r="CL806" s="47"/>
      <c r="CM806" s="47"/>
      <c r="CN806" s="47"/>
      <c r="CO806" s="47"/>
      <c r="CP806" s="47"/>
      <c r="CQ806" s="47"/>
      <c r="CR806" s="47"/>
      <c r="CS806" s="47"/>
      <c r="CT806" s="47"/>
      <c r="CU806" s="47"/>
      <c r="CV806" s="47"/>
      <c r="CW806" s="47"/>
      <c r="CX806" s="47"/>
      <c r="CY806" s="47"/>
      <c r="CZ806" s="47"/>
      <c r="DA806" s="47"/>
      <c r="DB806" s="47"/>
      <c r="DC806" s="47"/>
      <c r="DD806" s="47"/>
      <c r="DE806" s="47"/>
      <c r="DF806" s="47"/>
      <c r="DG806" s="47"/>
      <c r="DH806" s="47"/>
      <c r="DI806" s="47"/>
      <c r="DJ806" s="47"/>
      <c r="DK806" s="47"/>
      <c r="DL806" s="47"/>
      <c r="DM806" s="47"/>
      <c r="DN806" s="47"/>
      <c r="DO806" s="47"/>
      <c r="DP806" s="47"/>
      <c r="DQ806" s="47"/>
      <c r="DR806" s="47"/>
      <c r="DS806" s="47"/>
      <c r="DT806" s="47"/>
      <c r="DU806" s="47"/>
      <c r="DV806" s="47"/>
      <c r="DW806" s="47"/>
      <c r="DX806" s="47"/>
      <c r="DY806" s="47"/>
      <c r="DZ806" s="47"/>
      <c r="EA806" s="47"/>
      <c r="EB806" s="47"/>
      <c r="EC806" s="47"/>
      <c r="ED806" s="47"/>
      <c r="EE806" s="47"/>
      <c r="EF806" s="47"/>
      <c r="EG806" s="47"/>
      <c r="EH806" s="47"/>
      <c r="EI806" s="47"/>
      <c r="EJ806" s="47"/>
      <c r="EK806" s="47"/>
      <c r="EL806" s="47"/>
      <c r="EM806" s="47"/>
      <c r="EN806" s="47"/>
      <c r="EO806" s="47"/>
      <c r="EP806" s="47"/>
      <c r="EQ806" s="47"/>
      <c r="ER806" s="47"/>
      <c r="ES806" s="47"/>
      <c r="EX806" s="48"/>
      <c r="EY806" s="48"/>
      <c r="EZ806" s="48"/>
      <c r="FA806" s="48"/>
      <c r="FB806" s="48"/>
      <c r="FC806" s="48"/>
      <c r="FD806" s="48"/>
    </row>
    <row r="807" spans="1:160" s="19" customFormat="1" ht="15" customHeight="1" x14ac:dyDescent="0.25">
      <c r="A807" s="82"/>
      <c r="B807" s="82"/>
      <c r="C807" s="82"/>
      <c r="AF807" s="82"/>
      <c r="AG807" s="82"/>
      <c r="AH807" s="81"/>
      <c r="AI807" s="45"/>
      <c r="AJ807" s="46"/>
      <c r="AK807" s="46"/>
      <c r="AL807" s="46"/>
      <c r="AM807" s="46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  <c r="BF807" s="45"/>
      <c r="BG807" s="45"/>
      <c r="BH807" s="45"/>
      <c r="BI807" s="45"/>
      <c r="BJ807" s="45"/>
      <c r="BK807" s="45"/>
      <c r="BL807" s="45"/>
      <c r="BM807" s="45"/>
      <c r="BN807" s="45"/>
      <c r="BO807" s="45"/>
      <c r="BP807" s="45"/>
      <c r="BQ807" s="45"/>
      <c r="BR807" s="47"/>
      <c r="BS807" s="47"/>
      <c r="BT807" s="47"/>
      <c r="BU807" s="47"/>
      <c r="BV807" s="47"/>
      <c r="BW807" s="47"/>
      <c r="BX807" s="47"/>
      <c r="BY807" s="47"/>
      <c r="BZ807" s="47"/>
      <c r="CA807" s="47"/>
      <c r="CB807" s="47"/>
      <c r="CC807" s="47"/>
      <c r="CD807" s="47"/>
      <c r="CE807" s="47"/>
      <c r="CF807" s="47"/>
      <c r="CG807" s="47"/>
      <c r="CH807" s="47"/>
      <c r="CI807" s="47"/>
      <c r="CJ807" s="47"/>
      <c r="CK807" s="47"/>
      <c r="CL807" s="47"/>
      <c r="CM807" s="47"/>
      <c r="CN807" s="47"/>
      <c r="CO807" s="47"/>
      <c r="CP807" s="47"/>
      <c r="CQ807" s="47"/>
      <c r="CR807" s="47"/>
      <c r="CS807" s="47"/>
      <c r="CT807" s="47"/>
      <c r="CU807" s="47"/>
      <c r="CV807" s="47"/>
      <c r="CW807" s="47"/>
      <c r="CX807" s="47"/>
      <c r="CY807" s="47"/>
      <c r="CZ807" s="47"/>
      <c r="DA807" s="47"/>
      <c r="DB807" s="47"/>
      <c r="DC807" s="47"/>
      <c r="DD807" s="47"/>
      <c r="DE807" s="47"/>
      <c r="DF807" s="47"/>
      <c r="DG807" s="47"/>
      <c r="DH807" s="47"/>
      <c r="DI807" s="47"/>
      <c r="DJ807" s="47"/>
      <c r="DK807" s="47"/>
      <c r="DL807" s="47"/>
      <c r="DM807" s="47"/>
      <c r="DN807" s="47"/>
      <c r="DO807" s="47"/>
      <c r="DP807" s="47"/>
      <c r="DQ807" s="47"/>
      <c r="DR807" s="47"/>
      <c r="DS807" s="47"/>
      <c r="DT807" s="47"/>
      <c r="DU807" s="47"/>
      <c r="DV807" s="47"/>
      <c r="DW807" s="47"/>
      <c r="DX807" s="47"/>
      <c r="DY807" s="47"/>
      <c r="DZ807" s="47"/>
      <c r="EA807" s="47"/>
      <c r="EB807" s="47"/>
      <c r="EC807" s="47"/>
      <c r="ED807" s="47"/>
      <c r="EE807" s="47"/>
      <c r="EF807" s="47"/>
      <c r="EG807" s="47"/>
      <c r="EH807" s="47"/>
      <c r="EI807" s="47"/>
      <c r="EJ807" s="47"/>
      <c r="EK807" s="47"/>
      <c r="EL807" s="47"/>
      <c r="EM807" s="47"/>
      <c r="EN807" s="47"/>
      <c r="EO807" s="47"/>
      <c r="EP807" s="47"/>
      <c r="EQ807" s="47"/>
      <c r="ER807" s="47"/>
      <c r="ES807" s="47"/>
      <c r="EX807" s="48"/>
      <c r="EY807" s="48"/>
      <c r="EZ807" s="48"/>
      <c r="FA807" s="48"/>
      <c r="FB807" s="48"/>
      <c r="FC807" s="48"/>
      <c r="FD807" s="48"/>
    </row>
    <row r="808" spans="1:160" s="19" customFormat="1" ht="15" customHeight="1" x14ac:dyDescent="0.25">
      <c r="A808" s="82"/>
      <c r="B808" s="82"/>
      <c r="C808" s="82"/>
      <c r="AF808" s="82"/>
      <c r="AG808" s="82"/>
      <c r="AH808" s="81"/>
      <c r="AI808" s="45"/>
      <c r="AJ808" s="46"/>
      <c r="AK808" s="46"/>
      <c r="AL808" s="46"/>
      <c r="AM808" s="46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  <c r="BG808" s="45"/>
      <c r="BH808" s="45"/>
      <c r="BI808" s="45"/>
      <c r="BJ808" s="45"/>
      <c r="BK808" s="45"/>
      <c r="BL808" s="45"/>
      <c r="BM808" s="45"/>
      <c r="BN808" s="45"/>
      <c r="BO808" s="45"/>
      <c r="BP808" s="45"/>
      <c r="BQ808" s="45"/>
      <c r="BR808" s="47"/>
      <c r="BS808" s="47"/>
      <c r="BT808" s="47"/>
      <c r="BU808" s="47"/>
      <c r="BV808" s="47"/>
      <c r="BW808" s="47"/>
      <c r="BX808" s="47"/>
      <c r="BY808" s="47"/>
      <c r="BZ808" s="47"/>
      <c r="CA808" s="47"/>
      <c r="CB808" s="47"/>
      <c r="CC808" s="47"/>
      <c r="CD808" s="47"/>
      <c r="CE808" s="47"/>
      <c r="CF808" s="47"/>
      <c r="CG808" s="47"/>
      <c r="CH808" s="47"/>
      <c r="CI808" s="47"/>
      <c r="CJ808" s="47"/>
      <c r="CK808" s="47"/>
      <c r="CL808" s="47"/>
      <c r="CM808" s="47"/>
      <c r="CN808" s="47"/>
      <c r="CO808" s="47"/>
      <c r="CP808" s="47"/>
      <c r="CQ808" s="47"/>
      <c r="CR808" s="47"/>
      <c r="CS808" s="47"/>
      <c r="CT808" s="47"/>
      <c r="CU808" s="47"/>
      <c r="CV808" s="47"/>
      <c r="CW808" s="47"/>
      <c r="CX808" s="47"/>
      <c r="CY808" s="47"/>
      <c r="CZ808" s="47"/>
      <c r="DA808" s="47"/>
      <c r="DB808" s="47"/>
      <c r="DC808" s="47"/>
      <c r="DD808" s="47"/>
      <c r="DE808" s="47"/>
      <c r="DF808" s="47"/>
      <c r="DG808" s="47"/>
      <c r="DH808" s="47"/>
      <c r="DI808" s="47"/>
      <c r="DJ808" s="47"/>
      <c r="DK808" s="47"/>
      <c r="DL808" s="47"/>
      <c r="DM808" s="47"/>
      <c r="DN808" s="47"/>
      <c r="DO808" s="47"/>
      <c r="DP808" s="47"/>
      <c r="DQ808" s="47"/>
      <c r="DR808" s="47"/>
      <c r="DS808" s="47"/>
      <c r="DT808" s="47"/>
      <c r="DU808" s="47"/>
      <c r="DV808" s="47"/>
      <c r="DW808" s="47"/>
      <c r="DX808" s="47"/>
      <c r="DY808" s="47"/>
      <c r="DZ808" s="47"/>
      <c r="EA808" s="47"/>
      <c r="EB808" s="47"/>
      <c r="EC808" s="47"/>
      <c r="ED808" s="47"/>
      <c r="EE808" s="47"/>
      <c r="EF808" s="47"/>
      <c r="EG808" s="47"/>
      <c r="EH808" s="47"/>
      <c r="EI808" s="47"/>
      <c r="EJ808" s="47"/>
      <c r="EK808" s="47"/>
      <c r="EL808" s="47"/>
      <c r="EM808" s="47"/>
      <c r="EN808" s="47"/>
      <c r="EO808" s="47"/>
      <c r="EP808" s="47"/>
      <c r="EQ808" s="47"/>
      <c r="ER808" s="47"/>
      <c r="ES808" s="47"/>
      <c r="EX808" s="48"/>
      <c r="EY808" s="48"/>
      <c r="EZ808" s="48"/>
      <c r="FA808" s="48"/>
      <c r="FB808" s="48"/>
      <c r="FC808" s="48"/>
      <c r="FD808" s="48"/>
    </row>
    <row r="809" spans="1:160" s="19" customFormat="1" ht="15" customHeight="1" x14ac:dyDescent="0.25">
      <c r="A809" s="82"/>
      <c r="B809" s="82"/>
      <c r="C809" s="82"/>
      <c r="AF809" s="82"/>
      <c r="AG809" s="82"/>
      <c r="AH809" s="81"/>
      <c r="AI809" s="45"/>
      <c r="AJ809" s="46"/>
      <c r="AK809" s="46"/>
      <c r="AL809" s="46"/>
      <c r="AM809" s="46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  <c r="BG809" s="45"/>
      <c r="BH809" s="45"/>
      <c r="BI809" s="45"/>
      <c r="BJ809" s="45"/>
      <c r="BK809" s="45"/>
      <c r="BL809" s="45"/>
      <c r="BM809" s="45"/>
      <c r="BN809" s="45"/>
      <c r="BO809" s="45"/>
      <c r="BP809" s="45"/>
      <c r="BQ809" s="45"/>
      <c r="BR809" s="47"/>
      <c r="BS809" s="47"/>
      <c r="BT809" s="47"/>
      <c r="BU809" s="47"/>
      <c r="BV809" s="47"/>
      <c r="BW809" s="47"/>
      <c r="BX809" s="47"/>
      <c r="BY809" s="47"/>
      <c r="BZ809" s="47"/>
      <c r="CA809" s="47"/>
      <c r="CB809" s="47"/>
      <c r="CC809" s="47"/>
      <c r="CD809" s="47"/>
      <c r="CE809" s="47"/>
      <c r="CF809" s="47"/>
      <c r="CG809" s="47"/>
      <c r="CH809" s="47"/>
      <c r="CI809" s="47"/>
      <c r="CJ809" s="47"/>
      <c r="CK809" s="47"/>
      <c r="CL809" s="47"/>
      <c r="CM809" s="47"/>
      <c r="CN809" s="47"/>
      <c r="CO809" s="47"/>
      <c r="CP809" s="47"/>
      <c r="CQ809" s="47"/>
      <c r="CR809" s="47"/>
      <c r="CS809" s="47"/>
      <c r="CT809" s="47"/>
      <c r="CU809" s="47"/>
      <c r="CV809" s="47"/>
      <c r="CW809" s="47"/>
      <c r="CX809" s="47"/>
      <c r="CY809" s="47"/>
      <c r="CZ809" s="47"/>
      <c r="DA809" s="47"/>
      <c r="DB809" s="47"/>
      <c r="DC809" s="47"/>
      <c r="DD809" s="47"/>
      <c r="DE809" s="47"/>
      <c r="DF809" s="47"/>
      <c r="DG809" s="47"/>
      <c r="DH809" s="47"/>
      <c r="DI809" s="47"/>
      <c r="DJ809" s="47"/>
      <c r="DK809" s="47"/>
      <c r="DL809" s="47"/>
      <c r="DM809" s="47"/>
      <c r="DN809" s="47"/>
      <c r="DO809" s="47"/>
      <c r="DP809" s="47"/>
      <c r="DQ809" s="47"/>
      <c r="DR809" s="47"/>
      <c r="DS809" s="47"/>
      <c r="DT809" s="47"/>
      <c r="DU809" s="47"/>
      <c r="DV809" s="47"/>
      <c r="DW809" s="47"/>
      <c r="DX809" s="47"/>
      <c r="DY809" s="47"/>
      <c r="DZ809" s="47"/>
      <c r="EA809" s="47"/>
      <c r="EB809" s="47"/>
      <c r="EC809" s="47"/>
      <c r="ED809" s="47"/>
      <c r="EE809" s="47"/>
      <c r="EF809" s="47"/>
      <c r="EG809" s="47"/>
      <c r="EH809" s="47"/>
      <c r="EI809" s="47"/>
      <c r="EJ809" s="47"/>
      <c r="EK809" s="47"/>
      <c r="EL809" s="47"/>
      <c r="EM809" s="47"/>
      <c r="EN809" s="47"/>
      <c r="EO809" s="47"/>
      <c r="EP809" s="47"/>
      <c r="EQ809" s="47"/>
      <c r="ER809" s="47"/>
      <c r="ES809" s="47"/>
      <c r="EX809" s="48"/>
      <c r="EY809" s="48"/>
      <c r="EZ809" s="48"/>
      <c r="FA809" s="48"/>
      <c r="FB809" s="48"/>
      <c r="FC809" s="48"/>
      <c r="FD809" s="48"/>
    </row>
    <row r="810" spans="1:160" s="19" customFormat="1" ht="15" customHeight="1" x14ac:dyDescent="0.25">
      <c r="A810" s="82"/>
      <c r="B810" s="82"/>
      <c r="C810" s="82"/>
      <c r="AF810" s="82"/>
      <c r="AG810" s="82"/>
      <c r="AH810" s="81"/>
      <c r="AI810" s="45"/>
      <c r="AJ810" s="46"/>
      <c r="AK810" s="46"/>
      <c r="AL810" s="46"/>
      <c r="AM810" s="46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  <c r="BJ810" s="45"/>
      <c r="BK810" s="45"/>
      <c r="BL810" s="45"/>
      <c r="BM810" s="45"/>
      <c r="BN810" s="45"/>
      <c r="BO810" s="45"/>
      <c r="BP810" s="45"/>
      <c r="BQ810" s="45"/>
      <c r="BR810" s="47"/>
      <c r="BS810" s="47"/>
      <c r="BT810" s="47"/>
      <c r="BU810" s="47"/>
      <c r="BV810" s="47"/>
      <c r="BW810" s="47"/>
      <c r="BX810" s="47"/>
      <c r="BY810" s="47"/>
      <c r="BZ810" s="47"/>
      <c r="CA810" s="47"/>
      <c r="CB810" s="47"/>
      <c r="CC810" s="47"/>
      <c r="CD810" s="47"/>
      <c r="CE810" s="47"/>
      <c r="CF810" s="47"/>
      <c r="CG810" s="47"/>
      <c r="CH810" s="47"/>
      <c r="CI810" s="47"/>
      <c r="CJ810" s="47"/>
      <c r="CK810" s="47"/>
      <c r="CL810" s="47"/>
      <c r="CM810" s="47"/>
      <c r="CN810" s="47"/>
      <c r="CO810" s="47"/>
      <c r="CP810" s="47"/>
      <c r="CQ810" s="47"/>
      <c r="CR810" s="47"/>
      <c r="CS810" s="47"/>
      <c r="CT810" s="47"/>
      <c r="CU810" s="47"/>
      <c r="CV810" s="47"/>
      <c r="CW810" s="47"/>
      <c r="CX810" s="47"/>
      <c r="CY810" s="47"/>
      <c r="CZ810" s="47"/>
      <c r="DA810" s="47"/>
      <c r="DB810" s="47"/>
      <c r="DC810" s="47"/>
      <c r="DD810" s="47"/>
      <c r="DE810" s="47"/>
      <c r="DF810" s="47"/>
      <c r="DG810" s="47"/>
      <c r="DH810" s="47"/>
      <c r="DI810" s="47"/>
      <c r="DJ810" s="47"/>
      <c r="DK810" s="47"/>
      <c r="DL810" s="47"/>
      <c r="DM810" s="47"/>
      <c r="DN810" s="47"/>
      <c r="DO810" s="47"/>
      <c r="DP810" s="47"/>
      <c r="DQ810" s="47"/>
      <c r="DR810" s="47"/>
      <c r="DS810" s="47"/>
      <c r="DT810" s="47"/>
      <c r="DU810" s="47"/>
      <c r="DV810" s="47"/>
      <c r="DW810" s="47"/>
      <c r="DX810" s="47"/>
      <c r="DY810" s="47"/>
      <c r="DZ810" s="47"/>
      <c r="EA810" s="47"/>
      <c r="EB810" s="47"/>
      <c r="EC810" s="47"/>
      <c r="ED810" s="47"/>
      <c r="EE810" s="47"/>
      <c r="EF810" s="47"/>
      <c r="EG810" s="47"/>
      <c r="EH810" s="47"/>
      <c r="EI810" s="47"/>
      <c r="EJ810" s="47"/>
      <c r="EK810" s="47"/>
      <c r="EL810" s="47"/>
      <c r="EM810" s="47"/>
      <c r="EN810" s="47"/>
      <c r="EO810" s="47"/>
      <c r="EP810" s="47"/>
      <c r="EQ810" s="47"/>
      <c r="ER810" s="47"/>
      <c r="ES810" s="47"/>
      <c r="EX810" s="48"/>
      <c r="EY810" s="48"/>
      <c r="EZ810" s="48"/>
      <c r="FA810" s="48"/>
      <c r="FB810" s="48"/>
      <c r="FC810" s="48"/>
      <c r="FD810" s="48"/>
    </row>
    <row r="811" spans="1:160" s="19" customFormat="1" ht="15" customHeight="1" x14ac:dyDescent="0.25">
      <c r="A811" s="82"/>
      <c r="B811" s="82"/>
      <c r="C811" s="82"/>
      <c r="AF811" s="82"/>
      <c r="AG811" s="82"/>
      <c r="AH811" s="81"/>
      <c r="AI811" s="45"/>
      <c r="AJ811" s="46"/>
      <c r="AK811" s="46"/>
      <c r="AL811" s="46"/>
      <c r="AM811" s="46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  <c r="BG811" s="45"/>
      <c r="BH811" s="45"/>
      <c r="BI811" s="45"/>
      <c r="BJ811" s="45"/>
      <c r="BK811" s="45"/>
      <c r="BL811" s="45"/>
      <c r="BM811" s="45"/>
      <c r="BN811" s="45"/>
      <c r="BO811" s="45"/>
      <c r="BP811" s="45"/>
      <c r="BQ811" s="45"/>
      <c r="BR811" s="47"/>
      <c r="BS811" s="47"/>
      <c r="BT811" s="47"/>
      <c r="BU811" s="47"/>
      <c r="BV811" s="47"/>
      <c r="BW811" s="47"/>
      <c r="BX811" s="47"/>
      <c r="BY811" s="47"/>
      <c r="BZ811" s="47"/>
      <c r="CA811" s="47"/>
      <c r="CB811" s="47"/>
      <c r="CC811" s="47"/>
      <c r="CD811" s="47"/>
      <c r="CE811" s="47"/>
      <c r="CF811" s="47"/>
      <c r="CG811" s="47"/>
      <c r="CH811" s="47"/>
      <c r="CI811" s="47"/>
      <c r="CJ811" s="47"/>
      <c r="CK811" s="47"/>
      <c r="CL811" s="47"/>
      <c r="CM811" s="47"/>
      <c r="CN811" s="47"/>
      <c r="CO811" s="47"/>
      <c r="CP811" s="47"/>
      <c r="CQ811" s="47"/>
      <c r="CR811" s="47"/>
      <c r="CS811" s="47"/>
      <c r="CT811" s="47"/>
      <c r="CU811" s="47"/>
      <c r="CV811" s="47"/>
      <c r="CW811" s="47"/>
      <c r="CX811" s="47"/>
      <c r="CY811" s="47"/>
      <c r="CZ811" s="47"/>
      <c r="DA811" s="47"/>
      <c r="DB811" s="47"/>
      <c r="DC811" s="47"/>
      <c r="DD811" s="47"/>
      <c r="DE811" s="47"/>
      <c r="DF811" s="47"/>
      <c r="DG811" s="47"/>
      <c r="DH811" s="47"/>
      <c r="DI811" s="47"/>
      <c r="DJ811" s="47"/>
      <c r="DK811" s="47"/>
      <c r="DL811" s="47"/>
      <c r="DM811" s="47"/>
      <c r="DN811" s="47"/>
      <c r="DO811" s="47"/>
      <c r="DP811" s="47"/>
      <c r="DQ811" s="47"/>
      <c r="DR811" s="47"/>
      <c r="DS811" s="47"/>
      <c r="DT811" s="47"/>
      <c r="DU811" s="47"/>
      <c r="DV811" s="47"/>
      <c r="DW811" s="47"/>
      <c r="DX811" s="47"/>
      <c r="DY811" s="47"/>
      <c r="DZ811" s="47"/>
      <c r="EA811" s="47"/>
      <c r="EB811" s="47"/>
      <c r="EC811" s="47"/>
      <c r="ED811" s="47"/>
      <c r="EE811" s="47"/>
      <c r="EF811" s="47"/>
      <c r="EG811" s="47"/>
      <c r="EH811" s="47"/>
      <c r="EI811" s="47"/>
      <c r="EJ811" s="47"/>
      <c r="EK811" s="47"/>
      <c r="EL811" s="47"/>
      <c r="EM811" s="47"/>
      <c r="EN811" s="47"/>
      <c r="EO811" s="47"/>
      <c r="EP811" s="47"/>
      <c r="EQ811" s="47"/>
      <c r="ER811" s="47"/>
      <c r="ES811" s="47"/>
      <c r="EX811" s="48"/>
      <c r="EY811" s="48"/>
      <c r="EZ811" s="48"/>
      <c r="FA811" s="48"/>
      <c r="FB811" s="48"/>
      <c r="FC811" s="48"/>
      <c r="FD811" s="48"/>
    </row>
    <row r="812" spans="1:160" s="19" customFormat="1" ht="15" customHeight="1" x14ac:dyDescent="0.25">
      <c r="A812" s="82"/>
      <c r="B812" s="82"/>
      <c r="C812" s="82"/>
      <c r="AF812" s="82"/>
      <c r="AG812" s="82"/>
      <c r="AH812" s="81"/>
      <c r="AI812" s="45"/>
      <c r="AJ812" s="46"/>
      <c r="AK812" s="46"/>
      <c r="AL812" s="46"/>
      <c r="AM812" s="46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  <c r="BG812" s="45"/>
      <c r="BH812" s="45"/>
      <c r="BI812" s="45"/>
      <c r="BJ812" s="45"/>
      <c r="BK812" s="45"/>
      <c r="BL812" s="45"/>
      <c r="BM812" s="45"/>
      <c r="BN812" s="45"/>
      <c r="BO812" s="45"/>
      <c r="BP812" s="45"/>
      <c r="BQ812" s="45"/>
      <c r="BR812" s="47"/>
      <c r="BS812" s="47"/>
      <c r="BT812" s="47"/>
      <c r="BU812" s="47"/>
      <c r="BV812" s="47"/>
      <c r="BW812" s="47"/>
      <c r="BX812" s="47"/>
      <c r="BY812" s="47"/>
      <c r="BZ812" s="47"/>
      <c r="CA812" s="47"/>
      <c r="CB812" s="47"/>
      <c r="CC812" s="47"/>
      <c r="CD812" s="47"/>
      <c r="CE812" s="47"/>
      <c r="CF812" s="47"/>
      <c r="CG812" s="47"/>
      <c r="CH812" s="47"/>
      <c r="CI812" s="47"/>
      <c r="CJ812" s="47"/>
      <c r="CK812" s="47"/>
      <c r="CL812" s="47"/>
      <c r="CM812" s="47"/>
      <c r="CN812" s="47"/>
      <c r="CO812" s="47"/>
      <c r="CP812" s="47"/>
      <c r="CQ812" s="47"/>
      <c r="CR812" s="47"/>
      <c r="CS812" s="47"/>
      <c r="CT812" s="47"/>
      <c r="CU812" s="47"/>
      <c r="CV812" s="47"/>
      <c r="CW812" s="47"/>
      <c r="CX812" s="47"/>
      <c r="CY812" s="47"/>
      <c r="CZ812" s="47"/>
      <c r="DA812" s="47"/>
      <c r="DB812" s="47"/>
      <c r="DC812" s="47"/>
      <c r="DD812" s="47"/>
      <c r="DE812" s="47"/>
      <c r="DF812" s="47"/>
      <c r="DG812" s="47"/>
      <c r="DH812" s="47"/>
      <c r="DI812" s="47"/>
      <c r="DJ812" s="47"/>
      <c r="DK812" s="47"/>
      <c r="DL812" s="47"/>
      <c r="DM812" s="47"/>
      <c r="DN812" s="47"/>
      <c r="DO812" s="47"/>
      <c r="DP812" s="47"/>
      <c r="DQ812" s="47"/>
      <c r="DR812" s="47"/>
      <c r="DS812" s="47"/>
      <c r="DT812" s="47"/>
      <c r="DU812" s="47"/>
      <c r="DV812" s="47"/>
      <c r="DW812" s="47"/>
      <c r="DX812" s="47"/>
      <c r="DY812" s="47"/>
      <c r="DZ812" s="47"/>
      <c r="EA812" s="47"/>
      <c r="EB812" s="47"/>
      <c r="EC812" s="47"/>
      <c r="ED812" s="47"/>
      <c r="EE812" s="47"/>
      <c r="EF812" s="47"/>
      <c r="EG812" s="47"/>
      <c r="EH812" s="47"/>
      <c r="EI812" s="47"/>
      <c r="EJ812" s="47"/>
      <c r="EK812" s="47"/>
      <c r="EL812" s="47"/>
      <c r="EM812" s="47"/>
      <c r="EN812" s="47"/>
      <c r="EO812" s="47"/>
      <c r="EP812" s="47"/>
      <c r="EQ812" s="47"/>
      <c r="ER812" s="47"/>
      <c r="ES812" s="47"/>
      <c r="EX812" s="48"/>
      <c r="EY812" s="48"/>
      <c r="EZ812" s="48"/>
      <c r="FA812" s="48"/>
      <c r="FB812" s="48"/>
      <c r="FC812" s="48"/>
      <c r="FD812" s="48"/>
    </row>
    <row r="813" spans="1:160" s="19" customFormat="1" ht="15" customHeight="1" x14ac:dyDescent="0.25">
      <c r="A813" s="82"/>
      <c r="B813" s="82"/>
      <c r="C813" s="82"/>
      <c r="AF813" s="82"/>
      <c r="AG813" s="82"/>
      <c r="AH813" s="81"/>
      <c r="AI813" s="45"/>
      <c r="AJ813" s="46"/>
      <c r="AK813" s="46"/>
      <c r="AL813" s="46"/>
      <c r="AM813" s="46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  <c r="BG813" s="45"/>
      <c r="BH813" s="45"/>
      <c r="BI813" s="45"/>
      <c r="BJ813" s="45"/>
      <c r="BK813" s="45"/>
      <c r="BL813" s="45"/>
      <c r="BM813" s="45"/>
      <c r="BN813" s="45"/>
      <c r="BO813" s="45"/>
      <c r="BP813" s="45"/>
      <c r="BQ813" s="45"/>
      <c r="BR813" s="47"/>
      <c r="BS813" s="47"/>
      <c r="BT813" s="47"/>
      <c r="BU813" s="47"/>
      <c r="BV813" s="47"/>
      <c r="BW813" s="47"/>
      <c r="BX813" s="47"/>
      <c r="BY813" s="47"/>
      <c r="BZ813" s="47"/>
      <c r="CA813" s="47"/>
      <c r="CB813" s="47"/>
      <c r="CC813" s="47"/>
      <c r="CD813" s="47"/>
      <c r="CE813" s="47"/>
      <c r="CF813" s="47"/>
      <c r="CG813" s="47"/>
      <c r="CH813" s="47"/>
      <c r="CI813" s="47"/>
      <c r="CJ813" s="47"/>
      <c r="CK813" s="47"/>
      <c r="CL813" s="47"/>
      <c r="CM813" s="47"/>
      <c r="CN813" s="47"/>
      <c r="CO813" s="47"/>
      <c r="CP813" s="47"/>
      <c r="CQ813" s="47"/>
      <c r="CR813" s="47"/>
      <c r="CS813" s="47"/>
      <c r="CT813" s="47"/>
      <c r="CU813" s="47"/>
      <c r="CV813" s="47"/>
      <c r="CW813" s="47"/>
      <c r="CX813" s="47"/>
      <c r="CY813" s="47"/>
      <c r="CZ813" s="47"/>
      <c r="DA813" s="47"/>
      <c r="DB813" s="47"/>
      <c r="DC813" s="47"/>
      <c r="DD813" s="47"/>
      <c r="DE813" s="47"/>
      <c r="DF813" s="47"/>
      <c r="DG813" s="47"/>
      <c r="DH813" s="47"/>
      <c r="DI813" s="47"/>
      <c r="DJ813" s="47"/>
      <c r="DK813" s="47"/>
      <c r="DL813" s="47"/>
      <c r="DM813" s="47"/>
      <c r="DN813" s="47"/>
      <c r="DO813" s="47"/>
      <c r="DP813" s="47"/>
      <c r="DQ813" s="47"/>
      <c r="DR813" s="47"/>
      <c r="DS813" s="47"/>
      <c r="DT813" s="47"/>
      <c r="DU813" s="47"/>
      <c r="DV813" s="47"/>
      <c r="DW813" s="47"/>
      <c r="DX813" s="47"/>
      <c r="DY813" s="47"/>
      <c r="DZ813" s="47"/>
      <c r="EA813" s="47"/>
      <c r="EB813" s="47"/>
      <c r="EC813" s="47"/>
      <c r="ED813" s="47"/>
      <c r="EE813" s="47"/>
      <c r="EF813" s="47"/>
      <c r="EG813" s="47"/>
      <c r="EH813" s="47"/>
      <c r="EI813" s="47"/>
      <c r="EJ813" s="47"/>
      <c r="EK813" s="47"/>
      <c r="EL813" s="47"/>
      <c r="EM813" s="47"/>
      <c r="EN813" s="47"/>
      <c r="EO813" s="47"/>
      <c r="EP813" s="47"/>
      <c r="EQ813" s="47"/>
      <c r="ER813" s="47"/>
      <c r="ES813" s="47"/>
      <c r="EX813" s="48"/>
      <c r="EY813" s="48"/>
      <c r="EZ813" s="48"/>
      <c r="FA813" s="48"/>
      <c r="FB813" s="48"/>
      <c r="FC813" s="48"/>
      <c r="FD813" s="48"/>
    </row>
    <row r="814" spans="1:160" s="19" customFormat="1" ht="15" customHeight="1" x14ac:dyDescent="0.25">
      <c r="A814" s="82"/>
      <c r="B814" s="82"/>
      <c r="C814" s="82"/>
      <c r="AF814" s="82"/>
      <c r="AG814" s="82"/>
      <c r="AH814" s="81"/>
      <c r="AI814" s="45"/>
      <c r="AJ814" s="46"/>
      <c r="AK814" s="46"/>
      <c r="AL814" s="46"/>
      <c r="AM814" s="46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  <c r="BG814" s="45"/>
      <c r="BH814" s="45"/>
      <c r="BI814" s="45"/>
      <c r="BJ814" s="45"/>
      <c r="BK814" s="45"/>
      <c r="BL814" s="45"/>
      <c r="BM814" s="45"/>
      <c r="BN814" s="45"/>
      <c r="BO814" s="45"/>
      <c r="BP814" s="45"/>
      <c r="BQ814" s="45"/>
      <c r="BR814" s="47"/>
      <c r="BS814" s="47"/>
      <c r="BT814" s="47"/>
      <c r="BU814" s="47"/>
      <c r="BV814" s="47"/>
      <c r="BW814" s="47"/>
      <c r="BX814" s="47"/>
      <c r="BY814" s="47"/>
      <c r="BZ814" s="47"/>
      <c r="CA814" s="47"/>
      <c r="CB814" s="47"/>
      <c r="CC814" s="47"/>
      <c r="CD814" s="47"/>
      <c r="CE814" s="47"/>
      <c r="CF814" s="47"/>
      <c r="CG814" s="47"/>
      <c r="CH814" s="47"/>
      <c r="CI814" s="47"/>
      <c r="CJ814" s="47"/>
      <c r="CK814" s="47"/>
      <c r="CL814" s="47"/>
      <c r="CM814" s="47"/>
      <c r="CN814" s="47"/>
      <c r="CO814" s="47"/>
      <c r="CP814" s="47"/>
      <c r="CQ814" s="47"/>
      <c r="CR814" s="47"/>
      <c r="CS814" s="47"/>
      <c r="CT814" s="47"/>
      <c r="CU814" s="47"/>
      <c r="CV814" s="47"/>
      <c r="CW814" s="47"/>
      <c r="CX814" s="47"/>
      <c r="CY814" s="47"/>
      <c r="CZ814" s="47"/>
      <c r="DA814" s="47"/>
      <c r="DB814" s="47"/>
      <c r="DC814" s="47"/>
      <c r="DD814" s="47"/>
      <c r="DE814" s="47"/>
      <c r="DF814" s="47"/>
      <c r="DG814" s="47"/>
      <c r="DH814" s="47"/>
      <c r="DI814" s="47"/>
      <c r="DJ814" s="47"/>
      <c r="DK814" s="47"/>
      <c r="DL814" s="47"/>
      <c r="DM814" s="47"/>
      <c r="DN814" s="47"/>
      <c r="DO814" s="47"/>
      <c r="DP814" s="47"/>
      <c r="DQ814" s="47"/>
      <c r="DR814" s="47"/>
      <c r="DS814" s="47"/>
      <c r="DT814" s="47"/>
      <c r="DU814" s="47"/>
      <c r="DV814" s="47"/>
      <c r="DW814" s="47"/>
      <c r="DX814" s="47"/>
      <c r="DY814" s="47"/>
      <c r="DZ814" s="47"/>
      <c r="EA814" s="47"/>
      <c r="EB814" s="47"/>
      <c r="EC814" s="47"/>
      <c r="ED814" s="47"/>
      <c r="EE814" s="47"/>
      <c r="EF814" s="47"/>
      <c r="EG814" s="47"/>
      <c r="EH814" s="47"/>
      <c r="EI814" s="47"/>
      <c r="EJ814" s="47"/>
      <c r="EK814" s="47"/>
      <c r="EL814" s="47"/>
      <c r="EM814" s="47"/>
      <c r="EN814" s="47"/>
      <c r="EO814" s="47"/>
      <c r="EP814" s="47"/>
      <c r="EQ814" s="47"/>
      <c r="ER814" s="47"/>
      <c r="ES814" s="47"/>
      <c r="EX814" s="48"/>
      <c r="EY814" s="48"/>
      <c r="EZ814" s="48"/>
      <c r="FA814" s="48"/>
      <c r="FB814" s="48"/>
      <c r="FC814" s="48"/>
      <c r="FD814" s="48"/>
    </row>
    <row r="815" spans="1:160" s="19" customFormat="1" ht="15" customHeight="1" x14ac:dyDescent="0.25">
      <c r="A815" s="82"/>
      <c r="B815" s="82"/>
      <c r="C815" s="82"/>
      <c r="AF815" s="82"/>
      <c r="AG815" s="82"/>
      <c r="AH815" s="81"/>
      <c r="AI815" s="45"/>
      <c r="AJ815" s="46"/>
      <c r="AK815" s="46"/>
      <c r="AL815" s="46"/>
      <c r="AM815" s="46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  <c r="BG815" s="45"/>
      <c r="BH815" s="45"/>
      <c r="BI815" s="45"/>
      <c r="BJ815" s="45"/>
      <c r="BK815" s="45"/>
      <c r="BL815" s="45"/>
      <c r="BM815" s="45"/>
      <c r="BN815" s="45"/>
      <c r="BO815" s="45"/>
      <c r="BP815" s="45"/>
      <c r="BQ815" s="45"/>
      <c r="BR815" s="47"/>
      <c r="BS815" s="47"/>
      <c r="BT815" s="47"/>
      <c r="BU815" s="47"/>
      <c r="BV815" s="47"/>
      <c r="BW815" s="47"/>
      <c r="BX815" s="47"/>
      <c r="BY815" s="47"/>
      <c r="BZ815" s="47"/>
      <c r="CA815" s="47"/>
      <c r="CB815" s="47"/>
      <c r="CC815" s="47"/>
      <c r="CD815" s="47"/>
      <c r="CE815" s="47"/>
      <c r="CF815" s="47"/>
      <c r="CG815" s="47"/>
      <c r="CH815" s="47"/>
      <c r="CI815" s="47"/>
      <c r="CJ815" s="47"/>
      <c r="CK815" s="47"/>
      <c r="CL815" s="47"/>
      <c r="CM815" s="47"/>
      <c r="CN815" s="47"/>
      <c r="CO815" s="47"/>
      <c r="CP815" s="47"/>
      <c r="CQ815" s="47"/>
      <c r="CR815" s="47"/>
      <c r="CS815" s="47"/>
      <c r="CT815" s="47"/>
      <c r="CU815" s="47"/>
      <c r="CV815" s="47"/>
      <c r="CW815" s="47"/>
      <c r="CX815" s="47"/>
      <c r="CY815" s="47"/>
      <c r="CZ815" s="47"/>
      <c r="DA815" s="47"/>
      <c r="DB815" s="47"/>
      <c r="DC815" s="47"/>
      <c r="DD815" s="47"/>
      <c r="DE815" s="47"/>
      <c r="DF815" s="47"/>
      <c r="DG815" s="47"/>
      <c r="DH815" s="47"/>
      <c r="DI815" s="47"/>
      <c r="DJ815" s="47"/>
      <c r="DK815" s="47"/>
      <c r="DL815" s="47"/>
      <c r="DM815" s="47"/>
      <c r="DN815" s="47"/>
      <c r="DO815" s="47"/>
      <c r="DP815" s="47"/>
      <c r="DQ815" s="47"/>
      <c r="DR815" s="47"/>
      <c r="DS815" s="47"/>
      <c r="DT815" s="47"/>
      <c r="DU815" s="47"/>
      <c r="DV815" s="47"/>
      <c r="DW815" s="47"/>
      <c r="DX815" s="47"/>
      <c r="DY815" s="47"/>
      <c r="DZ815" s="47"/>
      <c r="EA815" s="47"/>
      <c r="EB815" s="47"/>
      <c r="EC815" s="47"/>
      <c r="ED815" s="47"/>
      <c r="EE815" s="47"/>
      <c r="EF815" s="47"/>
      <c r="EG815" s="47"/>
      <c r="EH815" s="47"/>
      <c r="EI815" s="47"/>
      <c r="EJ815" s="47"/>
      <c r="EK815" s="47"/>
      <c r="EL815" s="47"/>
      <c r="EM815" s="47"/>
      <c r="EN815" s="47"/>
      <c r="EO815" s="47"/>
      <c r="EP815" s="47"/>
      <c r="EQ815" s="47"/>
      <c r="ER815" s="47"/>
      <c r="ES815" s="47"/>
      <c r="EX815" s="48"/>
      <c r="EY815" s="48"/>
      <c r="EZ815" s="48"/>
      <c r="FA815" s="48"/>
      <c r="FB815" s="48"/>
      <c r="FC815" s="48"/>
      <c r="FD815" s="48"/>
    </row>
    <row r="816" spans="1:160" s="19" customFormat="1" ht="15" customHeight="1" x14ac:dyDescent="0.25">
      <c r="A816" s="82"/>
      <c r="B816" s="82"/>
      <c r="C816" s="82"/>
      <c r="AF816" s="82"/>
      <c r="AG816" s="82"/>
      <c r="AH816" s="81"/>
      <c r="AI816" s="45"/>
      <c r="AJ816" s="46"/>
      <c r="AK816" s="46"/>
      <c r="AL816" s="46"/>
      <c r="AM816" s="46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  <c r="BG816" s="45"/>
      <c r="BH816" s="45"/>
      <c r="BI816" s="45"/>
      <c r="BJ816" s="45"/>
      <c r="BK816" s="45"/>
      <c r="BL816" s="45"/>
      <c r="BM816" s="45"/>
      <c r="BN816" s="45"/>
      <c r="BO816" s="45"/>
      <c r="BP816" s="45"/>
      <c r="BQ816" s="45"/>
      <c r="BR816" s="47"/>
      <c r="BS816" s="47"/>
      <c r="BT816" s="47"/>
      <c r="BU816" s="47"/>
      <c r="BV816" s="47"/>
      <c r="BW816" s="47"/>
      <c r="BX816" s="47"/>
      <c r="BY816" s="47"/>
      <c r="BZ816" s="47"/>
      <c r="CA816" s="47"/>
      <c r="CB816" s="47"/>
      <c r="CC816" s="47"/>
      <c r="CD816" s="47"/>
      <c r="CE816" s="47"/>
      <c r="CF816" s="47"/>
      <c r="CG816" s="47"/>
      <c r="CH816" s="47"/>
      <c r="CI816" s="47"/>
      <c r="CJ816" s="47"/>
      <c r="CK816" s="47"/>
      <c r="CL816" s="47"/>
      <c r="CM816" s="47"/>
      <c r="CN816" s="47"/>
      <c r="CO816" s="47"/>
      <c r="CP816" s="47"/>
      <c r="CQ816" s="47"/>
      <c r="CR816" s="47"/>
      <c r="CS816" s="47"/>
      <c r="CT816" s="47"/>
      <c r="CU816" s="47"/>
      <c r="CV816" s="47"/>
      <c r="CW816" s="47"/>
      <c r="CX816" s="47"/>
      <c r="CY816" s="47"/>
      <c r="CZ816" s="47"/>
      <c r="DA816" s="47"/>
      <c r="DB816" s="47"/>
      <c r="DC816" s="47"/>
      <c r="DD816" s="47"/>
      <c r="DE816" s="47"/>
      <c r="DF816" s="47"/>
      <c r="DG816" s="47"/>
      <c r="DH816" s="47"/>
      <c r="DI816" s="47"/>
      <c r="DJ816" s="47"/>
      <c r="DK816" s="47"/>
      <c r="DL816" s="47"/>
      <c r="DM816" s="47"/>
      <c r="DN816" s="47"/>
      <c r="DO816" s="47"/>
      <c r="DP816" s="47"/>
      <c r="DQ816" s="47"/>
      <c r="DR816" s="47"/>
      <c r="DS816" s="47"/>
      <c r="DT816" s="47"/>
      <c r="DU816" s="47"/>
      <c r="DV816" s="47"/>
      <c r="DW816" s="47"/>
      <c r="DX816" s="47"/>
      <c r="DY816" s="47"/>
      <c r="DZ816" s="47"/>
      <c r="EA816" s="47"/>
      <c r="EB816" s="47"/>
      <c r="EC816" s="47"/>
      <c r="ED816" s="47"/>
      <c r="EE816" s="47"/>
      <c r="EF816" s="47"/>
      <c r="EG816" s="47"/>
      <c r="EH816" s="47"/>
      <c r="EI816" s="47"/>
      <c r="EJ816" s="47"/>
      <c r="EK816" s="47"/>
      <c r="EL816" s="47"/>
      <c r="EM816" s="47"/>
      <c r="EN816" s="47"/>
      <c r="EO816" s="47"/>
      <c r="EP816" s="47"/>
      <c r="EQ816" s="47"/>
      <c r="ER816" s="47"/>
      <c r="ES816" s="47"/>
      <c r="EX816" s="48"/>
      <c r="EY816" s="48"/>
      <c r="EZ816" s="48"/>
      <c r="FA816" s="48"/>
      <c r="FB816" s="48"/>
      <c r="FC816" s="48"/>
      <c r="FD816" s="48"/>
    </row>
    <row r="817" spans="1:160" s="19" customFormat="1" ht="15" customHeight="1" x14ac:dyDescent="0.25">
      <c r="A817" s="82"/>
      <c r="B817" s="82"/>
      <c r="C817" s="82"/>
      <c r="AF817" s="82"/>
      <c r="AG817" s="82"/>
      <c r="AH817" s="81"/>
      <c r="AI817" s="45"/>
      <c r="AJ817" s="46"/>
      <c r="AK817" s="46"/>
      <c r="AL817" s="46"/>
      <c r="AM817" s="46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  <c r="BG817" s="45"/>
      <c r="BH817" s="45"/>
      <c r="BI817" s="45"/>
      <c r="BJ817" s="45"/>
      <c r="BK817" s="45"/>
      <c r="BL817" s="45"/>
      <c r="BM817" s="45"/>
      <c r="BN817" s="45"/>
      <c r="BO817" s="45"/>
      <c r="BP817" s="45"/>
      <c r="BQ817" s="45"/>
      <c r="BR817" s="47"/>
      <c r="BS817" s="47"/>
      <c r="BT817" s="47"/>
      <c r="BU817" s="47"/>
      <c r="BV817" s="47"/>
      <c r="BW817" s="47"/>
      <c r="BX817" s="47"/>
      <c r="BY817" s="47"/>
      <c r="BZ817" s="47"/>
      <c r="CA817" s="47"/>
      <c r="CB817" s="47"/>
      <c r="CC817" s="47"/>
      <c r="CD817" s="47"/>
      <c r="CE817" s="47"/>
      <c r="CF817" s="47"/>
      <c r="CG817" s="47"/>
      <c r="CH817" s="47"/>
      <c r="CI817" s="47"/>
      <c r="CJ817" s="47"/>
      <c r="CK817" s="47"/>
      <c r="CL817" s="47"/>
      <c r="CM817" s="47"/>
      <c r="CN817" s="47"/>
      <c r="CO817" s="47"/>
      <c r="CP817" s="47"/>
      <c r="CQ817" s="47"/>
      <c r="CR817" s="47"/>
      <c r="CS817" s="47"/>
      <c r="CT817" s="47"/>
      <c r="CU817" s="47"/>
      <c r="CV817" s="47"/>
      <c r="CW817" s="47"/>
      <c r="CX817" s="47"/>
      <c r="CY817" s="47"/>
      <c r="CZ817" s="47"/>
      <c r="DA817" s="47"/>
      <c r="DB817" s="47"/>
      <c r="DC817" s="47"/>
      <c r="DD817" s="47"/>
      <c r="DE817" s="47"/>
      <c r="DF817" s="47"/>
      <c r="DG817" s="47"/>
      <c r="DH817" s="47"/>
      <c r="DI817" s="47"/>
      <c r="DJ817" s="47"/>
      <c r="DK817" s="47"/>
      <c r="DL817" s="47"/>
      <c r="DM817" s="47"/>
      <c r="DN817" s="47"/>
      <c r="DO817" s="47"/>
      <c r="DP817" s="47"/>
      <c r="DQ817" s="47"/>
      <c r="DR817" s="47"/>
      <c r="DS817" s="47"/>
      <c r="DT817" s="47"/>
      <c r="DU817" s="47"/>
      <c r="DV817" s="47"/>
      <c r="DW817" s="47"/>
      <c r="DX817" s="47"/>
      <c r="DY817" s="47"/>
      <c r="DZ817" s="47"/>
      <c r="EA817" s="47"/>
      <c r="EB817" s="47"/>
      <c r="EC817" s="47"/>
      <c r="ED817" s="47"/>
      <c r="EE817" s="47"/>
      <c r="EF817" s="47"/>
      <c r="EG817" s="47"/>
      <c r="EH817" s="47"/>
      <c r="EI817" s="47"/>
      <c r="EJ817" s="47"/>
      <c r="EK817" s="47"/>
      <c r="EL817" s="47"/>
      <c r="EM817" s="47"/>
      <c r="EN817" s="47"/>
      <c r="EO817" s="47"/>
      <c r="EP817" s="47"/>
      <c r="EQ817" s="47"/>
      <c r="ER817" s="47"/>
      <c r="ES817" s="47"/>
      <c r="EX817" s="48"/>
      <c r="EY817" s="48"/>
      <c r="EZ817" s="48"/>
      <c r="FA817" s="48"/>
      <c r="FB817" s="48"/>
      <c r="FC817" s="48"/>
      <c r="FD817" s="48"/>
    </row>
    <row r="818" spans="1:160" s="19" customFormat="1" ht="15" customHeight="1" x14ac:dyDescent="0.25">
      <c r="A818" s="82"/>
      <c r="B818" s="82"/>
      <c r="C818" s="82"/>
      <c r="AF818" s="82"/>
      <c r="AG818" s="82"/>
      <c r="AH818" s="81"/>
      <c r="AI818" s="45"/>
      <c r="AJ818" s="46"/>
      <c r="AK818" s="46"/>
      <c r="AL818" s="46"/>
      <c r="AM818" s="46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5"/>
      <c r="BN818" s="45"/>
      <c r="BO818" s="45"/>
      <c r="BP818" s="45"/>
      <c r="BQ818" s="45"/>
      <c r="BR818" s="47"/>
      <c r="BS818" s="47"/>
      <c r="BT818" s="47"/>
      <c r="BU818" s="47"/>
      <c r="BV818" s="47"/>
      <c r="BW818" s="47"/>
      <c r="BX818" s="47"/>
      <c r="BY818" s="47"/>
      <c r="BZ818" s="47"/>
      <c r="CA818" s="47"/>
      <c r="CB818" s="47"/>
      <c r="CC818" s="47"/>
      <c r="CD818" s="47"/>
      <c r="CE818" s="47"/>
      <c r="CF818" s="47"/>
      <c r="CG818" s="47"/>
      <c r="CH818" s="47"/>
      <c r="CI818" s="47"/>
      <c r="CJ818" s="47"/>
      <c r="CK818" s="47"/>
      <c r="CL818" s="47"/>
      <c r="CM818" s="47"/>
      <c r="CN818" s="47"/>
      <c r="CO818" s="47"/>
      <c r="CP818" s="47"/>
      <c r="CQ818" s="47"/>
      <c r="CR818" s="47"/>
      <c r="CS818" s="47"/>
      <c r="CT818" s="47"/>
      <c r="CU818" s="47"/>
      <c r="CV818" s="47"/>
      <c r="CW818" s="47"/>
      <c r="CX818" s="47"/>
      <c r="CY818" s="47"/>
      <c r="CZ818" s="47"/>
      <c r="DA818" s="47"/>
      <c r="DB818" s="47"/>
      <c r="DC818" s="47"/>
      <c r="DD818" s="47"/>
      <c r="DE818" s="47"/>
      <c r="DF818" s="47"/>
      <c r="DG818" s="47"/>
      <c r="DH818" s="47"/>
      <c r="DI818" s="47"/>
      <c r="DJ818" s="47"/>
      <c r="DK818" s="47"/>
      <c r="DL818" s="47"/>
      <c r="DM818" s="47"/>
      <c r="DN818" s="47"/>
      <c r="DO818" s="47"/>
      <c r="DP818" s="47"/>
      <c r="DQ818" s="47"/>
      <c r="DR818" s="47"/>
      <c r="DS818" s="47"/>
      <c r="DT818" s="47"/>
      <c r="DU818" s="47"/>
      <c r="DV818" s="47"/>
      <c r="DW818" s="47"/>
      <c r="DX818" s="47"/>
      <c r="DY818" s="47"/>
      <c r="DZ818" s="47"/>
      <c r="EA818" s="47"/>
      <c r="EB818" s="47"/>
      <c r="EC818" s="47"/>
      <c r="ED818" s="47"/>
      <c r="EE818" s="47"/>
      <c r="EF818" s="47"/>
      <c r="EG818" s="47"/>
      <c r="EH818" s="47"/>
      <c r="EI818" s="47"/>
      <c r="EJ818" s="47"/>
      <c r="EK818" s="47"/>
      <c r="EL818" s="47"/>
      <c r="EM818" s="47"/>
      <c r="EN818" s="47"/>
      <c r="EO818" s="47"/>
      <c r="EP818" s="47"/>
      <c r="EQ818" s="47"/>
      <c r="ER818" s="47"/>
      <c r="ES818" s="47"/>
      <c r="EX818" s="48"/>
      <c r="EY818" s="48"/>
      <c r="EZ818" s="48"/>
      <c r="FA818" s="48"/>
      <c r="FB818" s="48"/>
      <c r="FC818" s="48"/>
      <c r="FD818" s="48"/>
    </row>
    <row r="819" spans="1:160" s="19" customFormat="1" ht="15" customHeight="1" x14ac:dyDescent="0.25">
      <c r="A819" s="82"/>
      <c r="B819" s="82"/>
      <c r="C819" s="82"/>
      <c r="AF819" s="82"/>
      <c r="AG819" s="82"/>
      <c r="AH819" s="81"/>
      <c r="AI819" s="45"/>
      <c r="AJ819" s="46"/>
      <c r="AK819" s="46"/>
      <c r="AL819" s="46"/>
      <c r="AM819" s="46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  <c r="BJ819" s="45"/>
      <c r="BK819" s="45"/>
      <c r="BL819" s="45"/>
      <c r="BM819" s="45"/>
      <c r="BN819" s="45"/>
      <c r="BO819" s="45"/>
      <c r="BP819" s="45"/>
      <c r="BQ819" s="45"/>
      <c r="BR819" s="47"/>
      <c r="BS819" s="47"/>
      <c r="BT819" s="47"/>
      <c r="BU819" s="47"/>
      <c r="BV819" s="47"/>
      <c r="BW819" s="47"/>
      <c r="BX819" s="47"/>
      <c r="BY819" s="47"/>
      <c r="BZ819" s="47"/>
      <c r="CA819" s="47"/>
      <c r="CB819" s="47"/>
      <c r="CC819" s="47"/>
      <c r="CD819" s="47"/>
      <c r="CE819" s="47"/>
      <c r="CF819" s="47"/>
      <c r="CG819" s="47"/>
      <c r="CH819" s="47"/>
      <c r="CI819" s="47"/>
      <c r="CJ819" s="47"/>
      <c r="CK819" s="47"/>
      <c r="CL819" s="47"/>
      <c r="CM819" s="47"/>
      <c r="CN819" s="47"/>
      <c r="CO819" s="47"/>
      <c r="CP819" s="47"/>
      <c r="CQ819" s="47"/>
      <c r="CR819" s="47"/>
      <c r="CS819" s="47"/>
      <c r="CT819" s="47"/>
      <c r="CU819" s="47"/>
      <c r="CV819" s="47"/>
      <c r="CW819" s="47"/>
      <c r="CX819" s="47"/>
      <c r="CY819" s="47"/>
      <c r="CZ819" s="47"/>
      <c r="DA819" s="47"/>
      <c r="DB819" s="47"/>
      <c r="DC819" s="47"/>
      <c r="DD819" s="47"/>
      <c r="DE819" s="47"/>
      <c r="DF819" s="47"/>
      <c r="DG819" s="47"/>
      <c r="DH819" s="47"/>
      <c r="DI819" s="47"/>
      <c r="DJ819" s="47"/>
      <c r="DK819" s="47"/>
      <c r="DL819" s="47"/>
      <c r="DM819" s="47"/>
      <c r="DN819" s="47"/>
      <c r="DO819" s="47"/>
      <c r="DP819" s="47"/>
      <c r="DQ819" s="47"/>
      <c r="DR819" s="47"/>
      <c r="DS819" s="47"/>
      <c r="DT819" s="47"/>
      <c r="DU819" s="47"/>
      <c r="DV819" s="47"/>
      <c r="DW819" s="47"/>
      <c r="DX819" s="47"/>
      <c r="DY819" s="47"/>
      <c r="DZ819" s="47"/>
      <c r="EA819" s="47"/>
      <c r="EB819" s="47"/>
      <c r="EC819" s="47"/>
      <c r="ED819" s="47"/>
      <c r="EE819" s="47"/>
      <c r="EF819" s="47"/>
      <c r="EG819" s="47"/>
      <c r="EH819" s="47"/>
      <c r="EI819" s="47"/>
      <c r="EJ819" s="47"/>
      <c r="EK819" s="47"/>
      <c r="EL819" s="47"/>
      <c r="EM819" s="47"/>
      <c r="EN819" s="47"/>
      <c r="EO819" s="47"/>
      <c r="EP819" s="47"/>
      <c r="EQ819" s="47"/>
      <c r="ER819" s="47"/>
      <c r="ES819" s="47"/>
      <c r="EX819" s="48"/>
      <c r="EY819" s="48"/>
      <c r="EZ819" s="48"/>
      <c r="FA819" s="48"/>
      <c r="FB819" s="48"/>
      <c r="FC819" s="48"/>
      <c r="FD819" s="48"/>
    </row>
    <row r="820" spans="1:160" s="19" customFormat="1" ht="15" customHeight="1" x14ac:dyDescent="0.25">
      <c r="A820" s="82"/>
      <c r="B820" s="82"/>
      <c r="C820" s="82"/>
      <c r="AF820" s="82"/>
      <c r="AG820" s="82"/>
      <c r="AH820" s="81"/>
      <c r="AI820" s="45"/>
      <c r="AJ820" s="46"/>
      <c r="AK820" s="46"/>
      <c r="AL820" s="46"/>
      <c r="AM820" s="46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  <c r="BG820" s="45"/>
      <c r="BH820" s="45"/>
      <c r="BI820" s="45"/>
      <c r="BJ820" s="45"/>
      <c r="BK820" s="45"/>
      <c r="BL820" s="45"/>
      <c r="BM820" s="45"/>
      <c r="BN820" s="45"/>
      <c r="BO820" s="45"/>
      <c r="BP820" s="45"/>
      <c r="BQ820" s="45"/>
      <c r="BR820" s="47"/>
      <c r="BS820" s="47"/>
      <c r="BT820" s="47"/>
      <c r="BU820" s="47"/>
      <c r="BV820" s="47"/>
      <c r="BW820" s="47"/>
      <c r="BX820" s="47"/>
      <c r="BY820" s="47"/>
      <c r="BZ820" s="47"/>
      <c r="CA820" s="47"/>
      <c r="CB820" s="47"/>
      <c r="CC820" s="47"/>
      <c r="CD820" s="47"/>
      <c r="CE820" s="47"/>
      <c r="CF820" s="47"/>
      <c r="CG820" s="47"/>
      <c r="CH820" s="47"/>
      <c r="CI820" s="47"/>
      <c r="CJ820" s="47"/>
      <c r="CK820" s="47"/>
      <c r="CL820" s="47"/>
      <c r="CM820" s="47"/>
      <c r="CN820" s="47"/>
      <c r="CO820" s="47"/>
      <c r="CP820" s="47"/>
      <c r="CQ820" s="47"/>
      <c r="CR820" s="47"/>
      <c r="CS820" s="47"/>
      <c r="CT820" s="47"/>
      <c r="CU820" s="47"/>
      <c r="CV820" s="47"/>
      <c r="CW820" s="47"/>
      <c r="CX820" s="47"/>
      <c r="CY820" s="47"/>
      <c r="CZ820" s="47"/>
      <c r="DA820" s="47"/>
      <c r="DB820" s="47"/>
      <c r="DC820" s="47"/>
      <c r="DD820" s="47"/>
      <c r="DE820" s="47"/>
      <c r="DF820" s="47"/>
      <c r="DG820" s="47"/>
      <c r="DH820" s="47"/>
      <c r="DI820" s="47"/>
      <c r="DJ820" s="47"/>
      <c r="DK820" s="47"/>
      <c r="DL820" s="47"/>
      <c r="DM820" s="47"/>
      <c r="DN820" s="47"/>
      <c r="DO820" s="47"/>
      <c r="DP820" s="47"/>
      <c r="DQ820" s="47"/>
      <c r="DR820" s="47"/>
      <c r="DS820" s="47"/>
      <c r="DT820" s="47"/>
      <c r="DU820" s="47"/>
      <c r="DV820" s="47"/>
      <c r="DW820" s="47"/>
      <c r="DX820" s="47"/>
      <c r="DY820" s="47"/>
      <c r="DZ820" s="47"/>
      <c r="EA820" s="47"/>
      <c r="EB820" s="47"/>
      <c r="EC820" s="47"/>
      <c r="ED820" s="47"/>
      <c r="EE820" s="47"/>
      <c r="EF820" s="47"/>
      <c r="EG820" s="47"/>
      <c r="EH820" s="47"/>
      <c r="EI820" s="47"/>
      <c r="EJ820" s="47"/>
      <c r="EK820" s="47"/>
      <c r="EL820" s="47"/>
      <c r="EM820" s="47"/>
      <c r="EN820" s="47"/>
      <c r="EO820" s="47"/>
      <c r="EP820" s="47"/>
      <c r="EQ820" s="47"/>
      <c r="ER820" s="47"/>
      <c r="ES820" s="47"/>
      <c r="EX820" s="48"/>
      <c r="EY820" s="48"/>
      <c r="EZ820" s="48"/>
      <c r="FA820" s="48"/>
      <c r="FB820" s="48"/>
      <c r="FC820" s="48"/>
      <c r="FD820" s="48"/>
    </row>
    <row r="821" spans="1:160" s="19" customFormat="1" ht="15" customHeight="1" x14ac:dyDescent="0.25">
      <c r="A821" s="82"/>
      <c r="B821" s="82"/>
      <c r="C821" s="82"/>
      <c r="AF821" s="82"/>
      <c r="AG821" s="82"/>
      <c r="AH821" s="81"/>
      <c r="AI821" s="45"/>
      <c r="AJ821" s="46"/>
      <c r="AK821" s="46"/>
      <c r="AL821" s="46"/>
      <c r="AM821" s="46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  <c r="BJ821" s="45"/>
      <c r="BK821" s="45"/>
      <c r="BL821" s="45"/>
      <c r="BM821" s="45"/>
      <c r="BN821" s="45"/>
      <c r="BO821" s="45"/>
      <c r="BP821" s="45"/>
      <c r="BQ821" s="45"/>
      <c r="BR821" s="47"/>
      <c r="BS821" s="47"/>
      <c r="BT821" s="47"/>
      <c r="BU821" s="47"/>
      <c r="BV821" s="47"/>
      <c r="BW821" s="47"/>
      <c r="BX821" s="47"/>
      <c r="BY821" s="47"/>
      <c r="BZ821" s="47"/>
      <c r="CA821" s="47"/>
      <c r="CB821" s="47"/>
      <c r="CC821" s="47"/>
      <c r="CD821" s="47"/>
      <c r="CE821" s="47"/>
      <c r="CF821" s="47"/>
      <c r="CG821" s="47"/>
      <c r="CH821" s="47"/>
      <c r="CI821" s="47"/>
      <c r="CJ821" s="47"/>
      <c r="CK821" s="47"/>
      <c r="CL821" s="47"/>
      <c r="CM821" s="47"/>
      <c r="CN821" s="47"/>
      <c r="CO821" s="47"/>
      <c r="CP821" s="47"/>
      <c r="CQ821" s="47"/>
      <c r="CR821" s="47"/>
      <c r="CS821" s="47"/>
      <c r="CT821" s="47"/>
      <c r="CU821" s="47"/>
      <c r="CV821" s="47"/>
      <c r="CW821" s="47"/>
      <c r="CX821" s="47"/>
      <c r="CY821" s="47"/>
      <c r="CZ821" s="47"/>
      <c r="DA821" s="47"/>
      <c r="DB821" s="47"/>
      <c r="DC821" s="47"/>
      <c r="DD821" s="47"/>
      <c r="DE821" s="47"/>
      <c r="DF821" s="47"/>
      <c r="DG821" s="47"/>
      <c r="DH821" s="47"/>
      <c r="DI821" s="47"/>
      <c r="DJ821" s="47"/>
      <c r="DK821" s="47"/>
      <c r="DL821" s="47"/>
      <c r="DM821" s="47"/>
      <c r="DN821" s="47"/>
      <c r="DO821" s="47"/>
      <c r="DP821" s="47"/>
      <c r="DQ821" s="47"/>
      <c r="DR821" s="47"/>
      <c r="DS821" s="47"/>
      <c r="DT821" s="47"/>
      <c r="DU821" s="47"/>
      <c r="DV821" s="47"/>
      <c r="DW821" s="47"/>
      <c r="DX821" s="47"/>
      <c r="DY821" s="47"/>
      <c r="DZ821" s="47"/>
      <c r="EA821" s="47"/>
      <c r="EB821" s="47"/>
      <c r="EC821" s="47"/>
      <c r="ED821" s="47"/>
      <c r="EE821" s="47"/>
      <c r="EF821" s="47"/>
      <c r="EG821" s="47"/>
      <c r="EH821" s="47"/>
      <c r="EI821" s="47"/>
      <c r="EJ821" s="47"/>
      <c r="EK821" s="47"/>
      <c r="EL821" s="47"/>
      <c r="EM821" s="47"/>
      <c r="EN821" s="47"/>
      <c r="EO821" s="47"/>
      <c r="EP821" s="47"/>
      <c r="EQ821" s="47"/>
      <c r="ER821" s="47"/>
      <c r="ES821" s="47"/>
      <c r="EX821" s="48"/>
      <c r="EY821" s="48"/>
      <c r="EZ821" s="48"/>
      <c r="FA821" s="48"/>
      <c r="FB821" s="48"/>
      <c r="FC821" s="48"/>
      <c r="FD821" s="48"/>
    </row>
    <row r="822" spans="1:160" s="19" customFormat="1" ht="15" customHeight="1" x14ac:dyDescent="0.25">
      <c r="A822" s="82"/>
      <c r="B822" s="82"/>
      <c r="C822" s="82"/>
      <c r="AF822" s="82"/>
      <c r="AG822" s="82"/>
      <c r="AH822" s="81"/>
      <c r="AI822" s="45"/>
      <c r="AJ822" s="46"/>
      <c r="AK822" s="46"/>
      <c r="AL822" s="46"/>
      <c r="AM822" s="46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  <c r="BJ822" s="45"/>
      <c r="BK822" s="45"/>
      <c r="BL822" s="45"/>
      <c r="BM822" s="45"/>
      <c r="BN822" s="45"/>
      <c r="BO822" s="45"/>
      <c r="BP822" s="45"/>
      <c r="BQ822" s="45"/>
      <c r="BR822" s="47"/>
      <c r="BS822" s="47"/>
      <c r="BT822" s="47"/>
      <c r="BU822" s="47"/>
      <c r="BV822" s="47"/>
      <c r="BW822" s="47"/>
      <c r="BX822" s="47"/>
      <c r="BY822" s="47"/>
      <c r="BZ822" s="47"/>
      <c r="CA822" s="47"/>
      <c r="CB822" s="47"/>
      <c r="CC822" s="47"/>
      <c r="CD822" s="47"/>
      <c r="CE822" s="47"/>
      <c r="CF822" s="47"/>
      <c r="CG822" s="47"/>
      <c r="CH822" s="47"/>
      <c r="CI822" s="47"/>
      <c r="CJ822" s="47"/>
      <c r="CK822" s="47"/>
      <c r="CL822" s="47"/>
      <c r="CM822" s="47"/>
      <c r="CN822" s="47"/>
      <c r="CO822" s="47"/>
      <c r="CP822" s="47"/>
      <c r="CQ822" s="47"/>
      <c r="CR822" s="47"/>
      <c r="CS822" s="47"/>
      <c r="CT822" s="47"/>
      <c r="CU822" s="47"/>
      <c r="CV822" s="47"/>
      <c r="CW822" s="47"/>
      <c r="CX822" s="47"/>
      <c r="CY822" s="47"/>
      <c r="CZ822" s="47"/>
      <c r="DA822" s="47"/>
      <c r="DB822" s="47"/>
      <c r="DC822" s="47"/>
      <c r="DD822" s="47"/>
      <c r="DE822" s="47"/>
      <c r="DF822" s="47"/>
      <c r="DG822" s="47"/>
      <c r="DH822" s="47"/>
      <c r="DI822" s="47"/>
      <c r="DJ822" s="47"/>
      <c r="DK822" s="47"/>
      <c r="DL822" s="47"/>
      <c r="DM822" s="47"/>
      <c r="DN822" s="47"/>
      <c r="DO822" s="47"/>
      <c r="DP822" s="47"/>
      <c r="DQ822" s="47"/>
      <c r="DR822" s="47"/>
      <c r="DS822" s="47"/>
      <c r="DT822" s="47"/>
      <c r="DU822" s="47"/>
      <c r="DV822" s="47"/>
      <c r="DW822" s="47"/>
      <c r="DX822" s="47"/>
      <c r="DY822" s="47"/>
      <c r="DZ822" s="47"/>
      <c r="EA822" s="47"/>
      <c r="EB822" s="47"/>
      <c r="EC822" s="47"/>
      <c r="ED822" s="47"/>
      <c r="EE822" s="47"/>
      <c r="EF822" s="47"/>
      <c r="EG822" s="47"/>
      <c r="EH822" s="47"/>
      <c r="EI822" s="47"/>
      <c r="EJ822" s="47"/>
      <c r="EK822" s="47"/>
      <c r="EL822" s="47"/>
      <c r="EM822" s="47"/>
      <c r="EN822" s="47"/>
      <c r="EO822" s="47"/>
      <c r="EP822" s="47"/>
      <c r="EQ822" s="47"/>
      <c r="ER822" s="47"/>
      <c r="ES822" s="47"/>
      <c r="EX822" s="48"/>
      <c r="EY822" s="48"/>
      <c r="EZ822" s="48"/>
      <c r="FA822" s="48"/>
      <c r="FB822" s="48"/>
      <c r="FC822" s="48"/>
      <c r="FD822" s="48"/>
    </row>
    <row r="823" spans="1:160" s="19" customFormat="1" ht="15" customHeight="1" x14ac:dyDescent="0.25">
      <c r="A823" s="82"/>
      <c r="B823" s="82"/>
      <c r="C823" s="82"/>
      <c r="AF823" s="82"/>
      <c r="AG823" s="82"/>
      <c r="AH823" s="81"/>
      <c r="AI823" s="45"/>
      <c r="AJ823" s="46"/>
      <c r="AK823" s="46"/>
      <c r="AL823" s="46"/>
      <c r="AM823" s="46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5"/>
      <c r="BN823" s="45"/>
      <c r="BO823" s="45"/>
      <c r="BP823" s="45"/>
      <c r="BQ823" s="45"/>
      <c r="BR823" s="47"/>
      <c r="BS823" s="47"/>
      <c r="BT823" s="47"/>
      <c r="BU823" s="47"/>
      <c r="BV823" s="47"/>
      <c r="BW823" s="47"/>
      <c r="BX823" s="47"/>
      <c r="BY823" s="47"/>
      <c r="BZ823" s="47"/>
      <c r="CA823" s="47"/>
      <c r="CB823" s="47"/>
      <c r="CC823" s="47"/>
      <c r="CD823" s="47"/>
      <c r="CE823" s="47"/>
      <c r="CF823" s="47"/>
      <c r="CG823" s="47"/>
      <c r="CH823" s="47"/>
      <c r="CI823" s="47"/>
      <c r="CJ823" s="47"/>
      <c r="CK823" s="47"/>
      <c r="CL823" s="47"/>
      <c r="CM823" s="47"/>
      <c r="CN823" s="47"/>
      <c r="CO823" s="47"/>
      <c r="CP823" s="47"/>
      <c r="CQ823" s="47"/>
      <c r="CR823" s="47"/>
      <c r="CS823" s="47"/>
      <c r="CT823" s="47"/>
      <c r="CU823" s="47"/>
      <c r="CV823" s="47"/>
      <c r="CW823" s="47"/>
      <c r="CX823" s="47"/>
      <c r="CY823" s="47"/>
      <c r="CZ823" s="47"/>
      <c r="DA823" s="47"/>
      <c r="DB823" s="47"/>
      <c r="DC823" s="47"/>
      <c r="DD823" s="47"/>
      <c r="DE823" s="47"/>
      <c r="DF823" s="47"/>
      <c r="DG823" s="47"/>
      <c r="DH823" s="47"/>
      <c r="DI823" s="47"/>
      <c r="DJ823" s="47"/>
      <c r="DK823" s="47"/>
      <c r="DL823" s="47"/>
      <c r="DM823" s="47"/>
      <c r="DN823" s="47"/>
      <c r="DO823" s="47"/>
      <c r="DP823" s="47"/>
      <c r="DQ823" s="47"/>
      <c r="DR823" s="47"/>
      <c r="DS823" s="47"/>
      <c r="DT823" s="47"/>
      <c r="DU823" s="47"/>
      <c r="DV823" s="47"/>
      <c r="DW823" s="47"/>
      <c r="DX823" s="47"/>
      <c r="DY823" s="47"/>
      <c r="DZ823" s="47"/>
      <c r="EA823" s="47"/>
      <c r="EB823" s="47"/>
      <c r="EC823" s="47"/>
      <c r="ED823" s="47"/>
      <c r="EE823" s="47"/>
      <c r="EF823" s="47"/>
      <c r="EG823" s="47"/>
      <c r="EH823" s="47"/>
      <c r="EI823" s="47"/>
      <c r="EJ823" s="47"/>
      <c r="EK823" s="47"/>
      <c r="EL823" s="47"/>
      <c r="EM823" s="47"/>
      <c r="EN823" s="47"/>
      <c r="EO823" s="47"/>
      <c r="EP823" s="47"/>
      <c r="EQ823" s="47"/>
      <c r="ER823" s="47"/>
      <c r="ES823" s="47"/>
      <c r="EX823" s="48"/>
      <c r="EY823" s="48"/>
      <c r="EZ823" s="48"/>
      <c r="FA823" s="48"/>
      <c r="FB823" s="48"/>
      <c r="FC823" s="48"/>
      <c r="FD823" s="48"/>
    </row>
    <row r="824" spans="1:160" s="19" customFormat="1" ht="15" customHeight="1" x14ac:dyDescent="0.25">
      <c r="A824" s="82"/>
      <c r="B824" s="82"/>
      <c r="C824" s="82"/>
      <c r="AF824" s="82"/>
      <c r="AG824" s="82"/>
      <c r="AH824" s="81"/>
      <c r="AI824" s="45"/>
      <c r="AJ824" s="46"/>
      <c r="AK824" s="46"/>
      <c r="AL824" s="46"/>
      <c r="AM824" s="46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  <c r="BJ824" s="45"/>
      <c r="BK824" s="45"/>
      <c r="BL824" s="45"/>
      <c r="BM824" s="45"/>
      <c r="BN824" s="45"/>
      <c r="BO824" s="45"/>
      <c r="BP824" s="45"/>
      <c r="BQ824" s="45"/>
      <c r="BR824" s="47"/>
      <c r="BS824" s="47"/>
      <c r="BT824" s="47"/>
      <c r="BU824" s="47"/>
      <c r="BV824" s="47"/>
      <c r="BW824" s="47"/>
      <c r="BX824" s="47"/>
      <c r="BY824" s="47"/>
      <c r="BZ824" s="47"/>
      <c r="CA824" s="47"/>
      <c r="CB824" s="47"/>
      <c r="CC824" s="47"/>
      <c r="CD824" s="47"/>
      <c r="CE824" s="47"/>
      <c r="CF824" s="47"/>
      <c r="CG824" s="47"/>
      <c r="CH824" s="47"/>
      <c r="CI824" s="47"/>
      <c r="CJ824" s="47"/>
      <c r="CK824" s="47"/>
      <c r="CL824" s="47"/>
      <c r="CM824" s="47"/>
      <c r="CN824" s="47"/>
      <c r="CO824" s="47"/>
      <c r="CP824" s="47"/>
      <c r="CQ824" s="47"/>
      <c r="CR824" s="47"/>
      <c r="CS824" s="47"/>
      <c r="CT824" s="47"/>
      <c r="CU824" s="47"/>
      <c r="CV824" s="47"/>
      <c r="CW824" s="47"/>
      <c r="CX824" s="47"/>
      <c r="CY824" s="47"/>
      <c r="CZ824" s="47"/>
      <c r="DA824" s="47"/>
      <c r="DB824" s="47"/>
      <c r="DC824" s="47"/>
      <c r="DD824" s="47"/>
      <c r="DE824" s="47"/>
      <c r="DF824" s="47"/>
      <c r="DG824" s="47"/>
      <c r="DH824" s="47"/>
      <c r="DI824" s="47"/>
      <c r="DJ824" s="47"/>
      <c r="DK824" s="47"/>
      <c r="DL824" s="47"/>
      <c r="DM824" s="47"/>
      <c r="DN824" s="47"/>
      <c r="DO824" s="47"/>
      <c r="DP824" s="47"/>
      <c r="DQ824" s="47"/>
      <c r="DR824" s="47"/>
      <c r="DS824" s="47"/>
      <c r="DT824" s="47"/>
      <c r="DU824" s="47"/>
      <c r="DV824" s="47"/>
      <c r="DW824" s="47"/>
      <c r="DX824" s="47"/>
      <c r="DY824" s="47"/>
      <c r="DZ824" s="47"/>
      <c r="EA824" s="47"/>
      <c r="EB824" s="47"/>
      <c r="EC824" s="47"/>
      <c r="ED824" s="47"/>
      <c r="EE824" s="47"/>
      <c r="EF824" s="47"/>
      <c r="EG824" s="47"/>
      <c r="EH824" s="47"/>
      <c r="EI824" s="47"/>
      <c r="EJ824" s="47"/>
      <c r="EK824" s="47"/>
      <c r="EL824" s="47"/>
      <c r="EM824" s="47"/>
      <c r="EN824" s="47"/>
      <c r="EO824" s="47"/>
      <c r="EP824" s="47"/>
      <c r="EQ824" s="47"/>
      <c r="ER824" s="47"/>
      <c r="ES824" s="47"/>
      <c r="EX824" s="48"/>
      <c r="EY824" s="48"/>
      <c r="EZ824" s="48"/>
      <c r="FA824" s="48"/>
      <c r="FB824" s="48"/>
      <c r="FC824" s="48"/>
      <c r="FD824" s="48"/>
    </row>
    <row r="825" spans="1:160" s="19" customFormat="1" ht="15" customHeight="1" x14ac:dyDescent="0.25">
      <c r="A825" s="82"/>
      <c r="B825" s="82"/>
      <c r="C825" s="82"/>
      <c r="AF825" s="82"/>
      <c r="AG825" s="82"/>
      <c r="AH825" s="81"/>
      <c r="AI825" s="45"/>
      <c r="AJ825" s="46"/>
      <c r="AK825" s="46"/>
      <c r="AL825" s="46"/>
      <c r="AM825" s="46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  <c r="BJ825" s="45"/>
      <c r="BK825" s="45"/>
      <c r="BL825" s="45"/>
      <c r="BM825" s="45"/>
      <c r="BN825" s="45"/>
      <c r="BO825" s="45"/>
      <c r="BP825" s="45"/>
      <c r="BQ825" s="45"/>
      <c r="BR825" s="47"/>
      <c r="BS825" s="47"/>
      <c r="BT825" s="47"/>
      <c r="BU825" s="47"/>
      <c r="BV825" s="47"/>
      <c r="BW825" s="47"/>
      <c r="BX825" s="47"/>
      <c r="BY825" s="47"/>
      <c r="BZ825" s="47"/>
      <c r="CA825" s="47"/>
      <c r="CB825" s="47"/>
      <c r="CC825" s="47"/>
      <c r="CD825" s="47"/>
      <c r="CE825" s="47"/>
      <c r="CF825" s="47"/>
      <c r="CG825" s="47"/>
      <c r="CH825" s="47"/>
      <c r="CI825" s="47"/>
      <c r="CJ825" s="47"/>
      <c r="CK825" s="47"/>
      <c r="CL825" s="47"/>
      <c r="CM825" s="47"/>
      <c r="CN825" s="47"/>
      <c r="CO825" s="47"/>
      <c r="CP825" s="47"/>
      <c r="CQ825" s="47"/>
      <c r="CR825" s="47"/>
      <c r="CS825" s="47"/>
      <c r="CT825" s="47"/>
      <c r="CU825" s="47"/>
      <c r="CV825" s="47"/>
      <c r="CW825" s="47"/>
      <c r="CX825" s="47"/>
      <c r="CY825" s="47"/>
      <c r="CZ825" s="47"/>
      <c r="DA825" s="47"/>
      <c r="DB825" s="47"/>
      <c r="DC825" s="47"/>
      <c r="DD825" s="47"/>
      <c r="DE825" s="47"/>
      <c r="DF825" s="47"/>
      <c r="DG825" s="47"/>
      <c r="DH825" s="47"/>
      <c r="DI825" s="47"/>
      <c r="DJ825" s="47"/>
      <c r="DK825" s="47"/>
      <c r="DL825" s="47"/>
      <c r="DM825" s="47"/>
      <c r="DN825" s="47"/>
      <c r="DO825" s="47"/>
      <c r="DP825" s="47"/>
      <c r="DQ825" s="47"/>
      <c r="DR825" s="47"/>
      <c r="DS825" s="47"/>
      <c r="DT825" s="47"/>
      <c r="DU825" s="47"/>
      <c r="DV825" s="47"/>
      <c r="DW825" s="47"/>
      <c r="DX825" s="47"/>
      <c r="DY825" s="47"/>
      <c r="DZ825" s="47"/>
      <c r="EA825" s="47"/>
      <c r="EB825" s="47"/>
      <c r="EC825" s="47"/>
      <c r="ED825" s="47"/>
      <c r="EE825" s="47"/>
      <c r="EF825" s="47"/>
      <c r="EG825" s="47"/>
      <c r="EH825" s="47"/>
      <c r="EI825" s="47"/>
      <c r="EJ825" s="47"/>
      <c r="EK825" s="47"/>
      <c r="EL825" s="47"/>
      <c r="EM825" s="47"/>
      <c r="EN825" s="47"/>
      <c r="EO825" s="47"/>
      <c r="EP825" s="47"/>
      <c r="EQ825" s="47"/>
      <c r="ER825" s="47"/>
      <c r="ES825" s="47"/>
      <c r="EX825" s="48"/>
      <c r="EY825" s="48"/>
      <c r="EZ825" s="48"/>
      <c r="FA825" s="48"/>
      <c r="FB825" s="48"/>
      <c r="FC825" s="48"/>
      <c r="FD825" s="48"/>
    </row>
    <row r="826" spans="1:160" s="19" customFormat="1" ht="15" customHeight="1" x14ac:dyDescent="0.25">
      <c r="A826" s="82"/>
      <c r="B826" s="82"/>
      <c r="C826" s="82"/>
      <c r="AF826" s="82"/>
      <c r="AG826" s="82"/>
      <c r="AH826" s="81"/>
      <c r="AI826" s="45"/>
      <c r="AJ826" s="46"/>
      <c r="AK826" s="46"/>
      <c r="AL826" s="46"/>
      <c r="AM826" s="46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  <c r="BJ826" s="45"/>
      <c r="BK826" s="45"/>
      <c r="BL826" s="45"/>
      <c r="BM826" s="45"/>
      <c r="BN826" s="45"/>
      <c r="BO826" s="45"/>
      <c r="BP826" s="45"/>
      <c r="BQ826" s="45"/>
      <c r="BR826" s="47"/>
      <c r="BS826" s="47"/>
      <c r="BT826" s="47"/>
      <c r="BU826" s="47"/>
      <c r="BV826" s="47"/>
      <c r="BW826" s="47"/>
      <c r="BX826" s="47"/>
      <c r="BY826" s="47"/>
      <c r="BZ826" s="47"/>
      <c r="CA826" s="47"/>
      <c r="CB826" s="47"/>
      <c r="CC826" s="47"/>
      <c r="CD826" s="47"/>
      <c r="CE826" s="47"/>
      <c r="CF826" s="47"/>
      <c r="CG826" s="47"/>
      <c r="CH826" s="47"/>
      <c r="CI826" s="47"/>
      <c r="CJ826" s="47"/>
      <c r="CK826" s="47"/>
      <c r="CL826" s="47"/>
      <c r="CM826" s="47"/>
      <c r="CN826" s="47"/>
      <c r="CO826" s="47"/>
      <c r="CP826" s="47"/>
      <c r="CQ826" s="47"/>
      <c r="CR826" s="47"/>
      <c r="CS826" s="47"/>
      <c r="CT826" s="47"/>
      <c r="CU826" s="47"/>
      <c r="CV826" s="47"/>
      <c r="CW826" s="47"/>
      <c r="CX826" s="47"/>
      <c r="CY826" s="47"/>
      <c r="CZ826" s="47"/>
      <c r="DA826" s="47"/>
      <c r="DB826" s="47"/>
      <c r="DC826" s="47"/>
      <c r="DD826" s="47"/>
      <c r="DE826" s="47"/>
      <c r="DF826" s="47"/>
      <c r="DG826" s="47"/>
      <c r="DH826" s="47"/>
      <c r="DI826" s="47"/>
      <c r="DJ826" s="47"/>
      <c r="DK826" s="47"/>
      <c r="DL826" s="47"/>
      <c r="DM826" s="47"/>
      <c r="DN826" s="47"/>
      <c r="DO826" s="47"/>
      <c r="DP826" s="47"/>
      <c r="DQ826" s="47"/>
      <c r="DR826" s="47"/>
      <c r="DS826" s="47"/>
      <c r="DT826" s="47"/>
      <c r="DU826" s="47"/>
      <c r="DV826" s="47"/>
      <c r="DW826" s="47"/>
      <c r="DX826" s="47"/>
      <c r="DY826" s="47"/>
      <c r="DZ826" s="47"/>
      <c r="EA826" s="47"/>
      <c r="EB826" s="47"/>
      <c r="EC826" s="47"/>
      <c r="ED826" s="47"/>
      <c r="EE826" s="47"/>
      <c r="EF826" s="47"/>
      <c r="EG826" s="47"/>
      <c r="EH826" s="47"/>
      <c r="EI826" s="47"/>
      <c r="EJ826" s="47"/>
      <c r="EK826" s="47"/>
      <c r="EL826" s="47"/>
      <c r="EM826" s="47"/>
      <c r="EN826" s="47"/>
      <c r="EO826" s="47"/>
      <c r="EP826" s="47"/>
      <c r="EQ826" s="47"/>
      <c r="ER826" s="47"/>
      <c r="ES826" s="47"/>
      <c r="EX826" s="48"/>
      <c r="EY826" s="48"/>
      <c r="EZ826" s="48"/>
      <c r="FA826" s="48"/>
      <c r="FB826" s="48"/>
      <c r="FC826" s="48"/>
      <c r="FD826" s="48"/>
    </row>
    <row r="827" spans="1:160" s="19" customFormat="1" ht="15" customHeight="1" x14ac:dyDescent="0.25">
      <c r="A827" s="82"/>
      <c r="B827" s="82"/>
      <c r="C827" s="82"/>
      <c r="AF827" s="82"/>
      <c r="AG827" s="82"/>
      <c r="AH827" s="81"/>
      <c r="AI827" s="45"/>
      <c r="AJ827" s="46"/>
      <c r="AK827" s="46"/>
      <c r="AL827" s="46"/>
      <c r="AM827" s="46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  <c r="BG827" s="45"/>
      <c r="BH827" s="45"/>
      <c r="BI827" s="45"/>
      <c r="BJ827" s="45"/>
      <c r="BK827" s="45"/>
      <c r="BL827" s="45"/>
      <c r="BM827" s="45"/>
      <c r="BN827" s="45"/>
      <c r="BO827" s="45"/>
      <c r="BP827" s="45"/>
      <c r="BQ827" s="45"/>
      <c r="BR827" s="47"/>
      <c r="BS827" s="47"/>
      <c r="BT827" s="47"/>
      <c r="BU827" s="47"/>
      <c r="BV827" s="47"/>
      <c r="BW827" s="47"/>
      <c r="BX827" s="47"/>
      <c r="BY827" s="47"/>
      <c r="BZ827" s="47"/>
      <c r="CA827" s="47"/>
      <c r="CB827" s="47"/>
      <c r="CC827" s="47"/>
      <c r="CD827" s="47"/>
      <c r="CE827" s="47"/>
      <c r="CF827" s="47"/>
      <c r="CG827" s="47"/>
      <c r="CH827" s="47"/>
      <c r="CI827" s="47"/>
      <c r="CJ827" s="47"/>
      <c r="CK827" s="47"/>
      <c r="CL827" s="47"/>
      <c r="CM827" s="47"/>
      <c r="CN827" s="47"/>
      <c r="CO827" s="47"/>
      <c r="CP827" s="47"/>
      <c r="CQ827" s="47"/>
      <c r="CR827" s="47"/>
      <c r="CS827" s="47"/>
      <c r="CT827" s="47"/>
      <c r="CU827" s="47"/>
      <c r="CV827" s="47"/>
      <c r="CW827" s="47"/>
      <c r="CX827" s="47"/>
      <c r="CY827" s="47"/>
      <c r="CZ827" s="47"/>
      <c r="DA827" s="47"/>
      <c r="DB827" s="47"/>
      <c r="DC827" s="47"/>
      <c r="DD827" s="47"/>
      <c r="DE827" s="47"/>
      <c r="DF827" s="47"/>
      <c r="DG827" s="47"/>
      <c r="DH827" s="47"/>
      <c r="DI827" s="47"/>
      <c r="DJ827" s="47"/>
      <c r="DK827" s="47"/>
      <c r="DL827" s="47"/>
      <c r="DM827" s="47"/>
      <c r="DN827" s="47"/>
      <c r="DO827" s="47"/>
      <c r="DP827" s="47"/>
      <c r="DQ827" s="47"/>
      <c r="DR827" s="47"/>
      <c r="DS827" s="47"/>
      <c r="DT827" s="47"/>
      <c r="DU827" s="47"/>
      <c r="DV827" s="47"/>
      <c r="DW827" s="47"/>
      <c r="DX827" s="47"/>
      <c r="DY827" s="47"/>
      <c r="DZ827" s="47"/>
      <c r="EA827" s="47"/>
      <c r="EB827" s="47"/>
      <c r="EC827" s="47"/>
      <c r="ED827" s="47"/>
      <c r="EE827" s="47"/>
      <c r="EF827" s="47"/>
      <c r="EG827" s="47"/>
      <c r="EH827" s="47"/>
      <c r="EI827" s="47"/>
      <c r="EJ827" s="47"/>
      <c r="EK827" s="47"/>
      <c r="EL827" s="47"/>
      <c r="EM827" s="47"/>
      <c r="EN827" s="47"/>
      <c r="EO827" s="47"/>
      <c r="EP827" s="47"/>
      <c r="EQ827" s="47"/>
      <c r="ER827" s="47"/>
      <c r="ES827" s="47"/>
      <c r="EX827" s="48"/>
      <c r="EY827" s="48"/>
      <c r="EZ827" s="48"/>
      <c r="FA827" s="48"/>
      <c r="FB827" s="48"/>
      <c r="FC827" s="48"/>
      <c r="FD827" s="48"/>
    </row>
    <row r="828" spans="1:160" s="19" customFormat="1" ht="15" customHeight="1" x14ac:dyDescent="0.25">
      <c r="A828" s="82"/>
      <c r="B828" s="82"/>
      <c r="C828" s="82"/>
      <c r="AF828" s="82"/>
      <c r="AG828" s="82"/>
      <c r="AH828" s="81"/>
      <c r="AI828" s="45"/>
      <c r="AJ828" s="46"/>
      <c r="AK828" s="46"/>
      <c r="AL828" s="46"/>
      <c r="AM828" s="46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  <c r="BG828" s="45"/>
      <c r="BH828" s="45"/>
      <c r="BI828" s="45"/>
      <c r="BJ828" s="45"/>
      <c r="BK828" s="45"/>
      <c r="BL828" s="45"/>
      <c r="BM828" s="45"/>
      <c r="BN828" s="45"/>
      <c r="BO828" s="45"/>
      <c r="BP828" s="45"/>
      <c r="BQ828" s="45"/>
      <c r="BR828" s="47"/>
      <c r="BS828" s="47"/>
      <c r="BT828" s="47"/>
      <c r="BU828" s="47"/>
      <c r="BV828" s="47"/>
      <c r="BW828" s="47"/>
      <c r="BX828" s="47"/>
      <c r="BY828" s="47"/>
      <c r="BZ828" s="47"/>
      <c r="CA828" s="47"/>
      <c r="CB828" s="47"/>
      <c r="CC828" s="47"/>
      <c r="CD828" s="47"/>
      <c r="CE828" s="47"/>
      <c r="CF828" s="47"/>
      <c r="CG828" s="47"/>
      <c r="CH828" s="47"/>
      <c r="CI828" s="47"/>
      <c r="CJ828" s="47"/>
      <c r="CK828" s="47"/>
      <c r="CL828" s="47"/>
      <c r="CM828" s="47"/>
      <c r="CN828" s="47"/>
      <c r="CO828" s="47"/>
      <c r="CP828" s="47"/>
      <c r="CQ828" s="47"/>
      <c r="CR828" s="47"/>
      <c r="CS828" s="47"/>
      <c r="CT828" s="47"/>
      <c r="CU828" s="47"/>
      <c r="CV828" s="47"/>
      <c r="CW828" s="47"/>
      <c r="CX828" s="47"/>
      <c r="CY828" s="47"/>
      <c r="CZ828" s="47"/>
      <c r="DA828" s="47"/>
      <c r="DB828" s="47"/>
      <c r="DC828" s="47"/>
      <c r="DD828" s="47"/>
      <c r="DE828" s="47"/>
      <c r="DF828" s="47"/>
      <c r="DG828" s="47"/>
      <c r="DH828" s="47"/>
      <c r="DI828" s="47"/>
      <c r="DJ828" s="47"/>
      <c r="DK828" s="47"/>
      <c r="DL828" s="47"/>
      <c r="DM828" s="47"/>
      <c r="DN828" s="47"/>
      <c r="DO828" s="47"/>
      <c r="DP828" s="47"/>
      <c r="DQ828" s="47"/>
      <c r="DR828" s="47"/>
      <c r="DS828" s="47"/>
      <c r="DT828" s="47"/>
      <c r="DU828" s="47"/>
      <c r="DV828" s="47"/>
      <c r="DW828" s="47"/>
      <c r="DX828" s="47"/>
      <c r="DY828" s="47"/>
      <c r="DZ828" s="47"/>
      <c r="EA828" s="47"/>
      <c r="EB828" s="47"/>
      <c r="EC828" s="47"/>
      <c r="ED828" s="47"/>
      <c r="EE828" s="47"/>
      <c r="EF828" s="47"/>
      <c r="EG828" s="47"/>
      <c r="EH828" s="47"/>
      <c r="EI828" s="47"/>
      <c r="EJ828" s="47"/>
      <c r="EK828" s="47"/>
      <c r="EL828" s="47"/>
      <c r="EM828" s="47"/>
      <c r="EN828" s="47"/>
      <c r="EO828" s="47"/>
      <c r="EP828" s="47"/>
      <c r="EQ828" s="47"/>
      <c r="ER828" s="47"/>
      <c r="ES828" s="47"/>
      <c r="EX828" s="48"/>
      <c r="EY828" s="48"/>
      <c r="EZ828" s="48"/>
      <c r="FA828" s="48"/>
      <c r="FB828" s="48"/>
      <c r="FC828" s="48"/>
      <c r="FD828" s="48"/>
    </row>
    <row r="829" spans="1:160" s="19" customFormat="1" ht="15" customHeight="1" x14ac:dyDescent="0.25">
      <c r="A829" s="82"/>
      <c r="B829" s="82"/>
      <c r="C829" s="82"/>
      <c r="AF829" s="82"/>
      <c r="AG829" s="82"/>
      <c r="AH829" s="81"/>
      <c r="AI829" s="45"/>
      <c r="AJ829" s="46"/>
      <c r="AK829" s="46"/>
      <c r="AL829" s="46"/>
      <c r="AM829" s="46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  <c r="BJ829" s="45"/>
      <c r="BK829" s="45"/>
      <c r="BL829" s="45"/>
      <c r="BM829" s="45"/>
      <c r="BN829" s="45"/>
      <c r="BO829" s="45"/>
      <c r="BP829" s="45"/>
      <c r="BQ829" s="45"/>
      <c r="BR829" s="47"/>
      <c r="BS829" s="47"/>
      <c r="BT829" s="47"/>
      <c r="BU829" s="47"/>
      <c r="BV829" s="47"/>
      <c r="BW829" s="47"/>
      <c r="BX829" s="47"/>
      <c r="BY829" s="47"/>
      <c r="BZ829" s="47"/>
      <c r="CA829" s="47"/>
      <c r="CB829" s="47"/>
      <c r="CC829" s="47"/>
      <c r="CD829" s="47"/>
      <c r="CE829" s="47"/>
      <c r="CF829" s="47"/>
      <c r="CG829" s="47"/>
      <c r="CH829" s="47"/>
      <c r="CI829" s="47"/>
      <c r="CJ829" s="47"/>
      <c r="CK829" s="47"/>
      <c r="CL829" s="47"/>
      <c r="CM829" s="47"/>
      <c r="CN829" s="47"/>
      <c r="CO829" s="47"/>
      <c r="CP829" s="47"/>
      <c r="CQ829" s="47"/>
      <c r="CR829" s="47"/>
      <c r="CS829" s="47"/>
      <c r="CT829" s="47"/>
      <c r="CU829" s="47"/>
      <c r="CV829" s="47"/>
      <c r="CW829" s="47"/>
      <c r="CX829" s="47"/>
      <c r="CY829" s="47"/>
      <c r="CZ829" s="47"/>
      <c r="DA829" s="47"/>
      <c r="DB829" s="47"/>
      <c r="DC829" s="47"/>
      <c r="DD829" s="47"/>
      <c r="DE829" s="47"/>
      <c r="DF829" s="47"/>
      <c r="DG829" s="47"/>
      <c r="DH829" s="47"/>
      <c r="DI829" s="47"/>
      <c r="DJ829" s="47"/>
      <c r="DK829" s="47"/>
      <c r="DL829" s="47"/>
      <c r="DM829" s="47"/>
      <c r="DN829" s="47"/>
      <c r="DO829" s="47"/>
      <c r="DP829" s="47"/>
      <c r="DQ829" s="47"/>
      <c r="DR829" s="47"/>
      <c r="DS829" s="47"/>
      <c r="DT829" s="47"/>
      <c r="DU829" s="47"/>
      <c r="DV829" s="47"/>
      <c r="DW829" s="47"/>
      <c r="DX829" s="47"/>
      <c r="DY829" s="47"/>
      <c r="DZ829" s="47"/>
      <c r="EA829" s="47"/>
      <c r="EB829" s="47"/>
      <c r="EC829" s="47"/>
      <c r="ED829" s="47"/>
      <c r="EE829" s="47"/>
      <c r="EF829" s="47"/>
      <c r="EG829" s="47"/>
      <c r="EH829" s="47"/>
      <c r="EI829" s="47"/>
      <c r="EJ829" s="47"/>
      <c r="EK829" s="47"/>
      <c r="EL829" s="47"/>
      <c r="EM829" s="47"/>
      <c r="EN829" s="47"/>
      <c r="EO829" s="47"/>
      <c r="EP829" s="47"/>
      <c r="EQ829" s="47"/>
      <c r="ER829" s="47"/>
      <c r="ES829" s="47"/>
      <c r="EX829" s="48"/>
      <c r="EY829" s="48"/>
      <c r="EZ829" s="48"/>
      <c r="FA829" s="48"/>
      <c r="FB829" s="48"/>
      <c r="FC829" s="48"/>
      <c r="FD829" s="48"/>
    </row>
    <row r="830" spans="1:160" s="19" customFormat="1" ht="15" customHeight="1" x14ac:dyDescent="0.25">
      <c r="A830" s="82"/>
      <c r="B830" s="82"/>
      <c r="C830" s="82"/>
      <c r="AF830" s="82"/>
      <c r="AG830" s="82"/>
      <c r="AH830" s="81"/>
      <c r="AI830" s="45"/>
      <c r="AJ830" s="46"/>
      <c r="AK830" s="46"/>
      <c r="AL830" s="46"/>
      <c r="AM830" s="46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  <c r="BG830" s="45"/>
      <c r="BH830" s="45"/>
      <c r="BI830" s="45"/>
      <c r="BJ830" s="45"/>
      <c r="BK830" s="45"/>
      <c r="BL830" s="45"/>
      <c r="BM830" s="45"/>
      <c r="BN830" s="45"/>
      <c r="BO830" s="45"/>
      <c r="BP830" s="45"/>
      <c r="BQ830" s="45"/>
      <c r="BR830" s="47"/>
      <c r="BS830" s="47"/>
      <c r="BT830" s="47"/>
      <c r="BU830" s="47"/>
      <c r="BV830" s="47"/>
      <c r="BW830" s="47"/>
      <c r="BX830" s="47"/>
      <c r="BY830" s="47"/>
      <c r="BZ830" s="47"/>
      <c r="CA830" s="47"/>
      <c r="CB830" s="47"/>
      <c r="CC830" s="47"/>
      <c r="CD830" s="47"/>
      <c r="CE830" s="47"/>
      <c r="CF830" s="47"/>
      <c r="CG830" s="47"/>
      <c r="CH830" s="47"/>
      <c r="CI830" s="47"/>
      <c r="CJ830" s="47"/>
      <c r="CK830" s="47"/>
      <c r="CL830" s="47"/>
      <c r="CM830" s="47"/>
      <c r="CN830" s="47"/>
      <c r="CO830" s="47"/>
      <c r="CP830" s="47"/>
      <c r="CQ830" s="47"/>
      <c r="CR830" s="47"/>
      <c r="CS830" s="47"/>
      <c r="CT830" s="47"/>
      <c r="CU830" s="47"/>
      <c r="CV830" s="47"/>
      <c r="CW830" s="47"/>
      <c r="CX830" s="47"/>
      <c r="CY830" s="47"/>
      <c r="CZ830" s="47"/>
      <c r="DA830" s="47"/>
      <c r="DB830" s="47"/>
      <c r="DC830" s="47"/>
      <c r="DD830" s="47"/>
      <c r="DE830" s="47"/>
      <c r="DF830" s="47"/>
      <c r="DG830" s="47"/>
      <c r="DH830" s="47"/>
      <c r="DI830" s="47"/>
      <c r="DJ830" s="47"/>
      <c r="DK830" s="47"/>
      <c r="DL830" s="47"/>
      <c r="DM830" s="47"/>
      <c r="DN830" s="47"/>
      <c r="DO830" s="47"/>
      <c r="DP830" s="47"/>
      <c r="DQ830" s="47"/>
      <c r="DR830" s="47"/>
      <c r="DS830" s="47"/>
      <c r="DT830" s="47"/>
      <c r="DU830" s="47"/>
      <c r="DV830" s="47"/>
      <c r="DW830" s="47"/>
      <c r="DX830" s="47"/>
      <c r="DY830" s="47"/>
      <c r="DZ830" s="47"/>
      <c r="EA830" s="47"/>
      <c r="EB830" s="47"/>
      <c r="EC830" s="47"/>
      <c r="ED830" s="47"/>
      <c r="EE830" s="47"/>
      <c r="EF830" s="47"/>
      <c r="EG830" s="47"/>
      <c r="EH830" s="47"/>
      <c r="EI830" s="47"/>
      <c r="EJ830" s="47"/>
      <c r="EK830" s="47"/>
      <c r="EL830" s="47"/>
      <c r="EM830" s="47"/>
      <c r="EN830" s="47"/>
      <c r="EO830" s="47"/>
      <c r="EP830" s="47"/>
      <c r="EQ830" s="47"/>
      <c r="ER830" s="47"/>
      <c r="ES830" s="47"/>
      <c r="EX830" s="48"/>
      <c r="EY830" s="48"/>
      <c r="EZ830" s="48"/>
      <c r="FA830" s="48"/>
      <c r="FB830" s="48"/>
      <c r="FC830" s="48"/>
      <c r="FD830" s="48"/>
    </row>
    <row r="831" spans="1:160" s="19" customFormat="1" ht="15" customHeight="1" x14ac:dyDescent="0.25">
      <c r="A831" s="82"/>
      <c r="B831" s="82"/>
      <c r="C831" s="82"/>
      <c r="AF831" s="82"/>
      <c r="AG831" s="82"/>
      <c r="AH831" s="81"/>
      <c r="AI831" s="45"/>
      <c r="AJ831" s="46"/>
      <c r="AK831" s="46"/>
      <c r="AL831" s="46"/>
      <c r="AM831" s="46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  <c r="BG831" s="45"/>
      <c r="BH831" s="45"/>
      <c r="BI831" s="45"/>
      <c r="BJ831" s="45"/>
      <c r="BK831" s="45"/>
      <c r="BL831" s="45"/>
      <c r="BM831" s="45"/>
      <c r="BN831" s="45"/>
      <c r="BO831" s="45"/>
      <c r="BP831" s="45"/>
      <c r="BQ831" s="45"/>
      <c r="BR831" s="47"/>
      <c r="BS831" s="47"/>
      <c r="BT831" s="47"/>
      <c r="BU831" s="47"/>
      <c r="BV831" s="47"/>
      <c r="BW831" s="47"/>
      <c r="BX831" s="47"/>
      <c r="BY831" s="47"/>
      <c r="BZ831" s="47"/>
      <c r="CA831" s="47"/>
      <c r="CB831" s="47"/>
      <c r="CC831" s="47"/>
      <c r="CD831" s="47"/>
      <c r="CE831" s="47"/>
      <c r="CF831" s="47"/>
      <c r="CG831" s="47"/>
      <c r="CH831" s="47"/>
      <c r="CI831" s="47"/>
      <c r="CJ831" s="47"/>
      <c r="CK831" s="47"/>
      <c r="CL831" s="47"/>
      <c r="CM831" s="47"/>
      <c r="CN831" s="47"/>
      <c r="CO831" s="47"/>
      <c r="CP831" s="47"/>
      <c r="CQ831" s="47"/>
      <c r="CR831" s="47"/>
      <c r="CS831" s="47"/>
      <c r="CT831" s="47"/>
      <c r="CU831" s="47"/>
      <c r="CV831" s="47"/>
      <c r="CW831" s="47"/>
      <c r="CX831" s="47"/>
      <c r="CY831" s="47"/>
      <c r="CZ831" s="47"/>
      <c r="DA831" s="47"/>
      <c r="DB831" s="47"/>
      <c r="DC831" s="47"/>
      <c r="DD831" s="47"/>
      <c r="DE831" s="47"/>
      <c r="DF831" s="47"/>
      <c r="DG831" s="47"/>
      <c r="DH831" s="47"/>
      <c r="DI831" s="47"/>
      <c r="DJ831" s="47"/>
      <c r="DK831" s="47"/>
      <c r="DL831" s="47"/>
      <c r="DM831" s="47"/>
      <c r="DN831" s="47"/>
      <c r="DO831" s="47"/>
      <c r="DP831" s="47"/>
      <c r="DQ831" s="47"/>
      <c r="DR831" s="47"/>
      <c r="DS831" s="47"/>
      <c r="DT831" s="47"/>
      <c r="DU831" s="47"/>
      <c r="DV831" s="47"/>
      <c r="DW831" s="47"/>
      <c r="DX831" s="47"/>
      <c r="DY831" s="47"/>
      <c r="DZ831" s="47"/>
      <c r="EA831" s="47"/>
      <c r="EB831" s="47"/>
      <c r="EC831" s="47"/>
      <c r="ED831" s="47"/>
      <c r="EE831" s="47"/>
      <c r="EF831" s="47"/>
      <c r="EG831" s="47"/>
      <c r="EH831" s="47"/>
      <c r="EI831" s="47"/>
      <c r="EJ831" s="47"/>
      <c r="EK831" s="47"/>
      <c r="EL831" s="47"/>
      <c r="EM831" s="47"/>
      <c r="EN831" s="47"/>
      <c r="EO831" s="47"/>
      <c r="EP831" s="47"/>
      <c r="EQ831" s="47"/>
      <c r="ER831" s="47"/>
      <c r="ES831" s="47"/>
      <c r="EX831" s="48"/>
      <c r="EY831" s="48"/>
      <c r="EZ831" s="48"/>
      <c r="FA831" s="48"/>
      <c r="FB831" s="48"/>
      <c r="FC831" s="48"/>
      <c r="FD831" s="48"/>
    </row>
    <row r="832" spans="1:160" s="19" customFormat="1" ht="15" customHeight="1" x14ac:dyDescent="0.25">
      <c r="A832" s="82"/>
      <c r="B832" s="82"/>
      <c r="C832" s="82"/>
      <c r="AF832" s="82"/>
      <c r="AG832" s="82"/>
      <c r="AH832" s="81"/>
      <c r="AI832" s="45"/>
      <c r="AJ832" s="46"/>
      <c r="AK832" s="46"/>
      <c r="AL832" s="46"/>
      <c r="AM832" s="46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  <c r="BJ832" s="45"/>
      <c r="BK832" s="45"/>
      <c r="BL832" s="45"/>
      <c r="BM832" s="45"/>
      <c r="BN832" s="45"/>
      <c r="BO832" s="45"/>
      <c r="BP832" s="45"/>
      <c r="BQ832" s="45"/>
      <c r="BR832" s="47"/>
      <c r="BS832" s="47"/>
      <c r="BT832" s="47"/>
      <c r="BU832" s="47"/>
      <c r="BV832" s="47"/>
      <c r="BW832" s="47"/>
      <c r="BX832" s="47"/>
      <c r="BY832" s="47"/>
      <c r="BZ832" s="47"/>
      <c r="CA832" s="47"/>
      <c r="CB832" s="47"/>
      <c r="CC832" s="47"/>
      <c r="CD832" s="47"/>
      <c r="CE832" s="47"/>
      <c r="CF832" s="47"/>
      <c r="CG832" s="47"/>
      <c r="CH832" s="47"/>
      <c r="CI832" s="47"/>
      <c r="CJ832" s="47"/>
      <c r="CK832" s="47"/>
      <c r="CL832" s="47"/>
      <c r="CM832" s="47"/>
      <c r="CN832" s="47"/>
      <c r="CO832" s="47"/>
      <c r="CP832" s="47"/>
      <c r="CQ832" s="47"/>
      <c r="CR832" s="47"/>
      <c r="CS832" s="47"/>
      <c r="CT832" s="47"/>
      <c r="CU832" s="47"/>
      <c r="CV832" s="47"/>
      <c r="CW832" s="47"/>
      <c r="CX832" s="47"/>
      <c r="CY832" s="47"/>
      <c r="CZ832" s="47"/>
      <c r="DA832" s="47"/>
      <c r="DB832" s="47"/>
      <c r="DC832" s="47"/>
      <c r="DD832" s="47"/>
      <c r="DE832" s="47"/>
      <c r="DF832" s="47"/>
      <c r="DG832" s="47"/>
      <c r="DH832" s="47"/>
      <c r="DI832" s="47"/>
      <c r="DJ832" s="47"/>
      <c r="DK832" s="47"/>
      <c r="DL832" s="47"/>
      <c r="DM832" s="47"/>
      <c r="DN832" s="47"/>
      <c r="DO832" s="47"/>
      <c r="DP832" s="47"/>
      <c r="DQ832" s="47"/>
      <c r="DR832" s="47"/>
      <c r="DS832" s="47"/>
      <c r="DT832" s="47"/>
      <c r="DU832" s="47"/>
      <c r="DV832" s="47"/>
      <c r="DW832" s="47"/>
      <c r="DX832" s="47"/>
      <c r="DY832" s="47"/>
      <c r="DZ832" s="47"/>
      <c r="EA832" s="47"/>
      <c r="EB832" s="47"/>
      <c r="EC832" s="47"/>
      <c r="ED832" s="47"/>
      <c r="EE832" s="47"/>
      <c r="EF832" s="47"/>
      <c r="EG832" s="47"/>
      <c r="EH832" s="47"/>
      <c r="EI832" s="47"/>
      <c r="EJ832" s="47"/>
      <c r="EK832" s="47"/>
      <c r="EL832" s="47"/>
      <c r="EM832" s="47"/>
      <c r="EN832" s="47"/>
      <c r="EO832" s="47"/>
      <c r="EP832" s="47"/>
      <c r="EQ832" s="47"/>
      <c r="ER832" s="47"/>
      <c r="ES832" s="47"/>
      <c r="EX832" s="48"/>
      <c r="EY832" s="48"/>
      <c r="EZ832" s="48"/>
      <c r="FA832" s="48"/>
      <c r="FB832" s="48"/>
      <c r="FC832" s="48"/>
      <c r="FD832" s="48"/>
    </row>
    <row r="833" spans="1:160" s="19" customFormat="1" ht="15" customHeight="1" x14ac:dyDescent="0.25">
      <c r="A833" s="82"/>
      <c r="B833" s="82"/>
      <c r="C833" s="82"/>
      <c r="AF833" s="82"/>
      <c r="AG833" s="82"/>
      <c r="AH833" s="81"/>
      <c r="AI833" s="45"/>
      <c r="AJ833" s="46"/>
      <c r="AK833" s="46"/>
      <c r="AL833" s="46"/>
      <c r="AM833" s="46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  <c r="BJ833" s="45"/>
      <c r="BK833" s="45"/>
      <c r="BL833" s="45"/>
      <c r="BM833" s="45"/>
      <c r="BN833" s="45"/>
      <c r="BO833" s="45"/>
      <c r="BP833" s="45"/>
      <c r="BQ833" s="45"/>
      <c r="BR833" s="47"/>
      <c r="BS833" s="47"/>
      <c r="BT833" s="47"/>
      <c r="BU833" s="47"/>
      <c r="BV833" s="47"/>
      <c r="BW833" s="47"/>
      <c r="BX833" s="47"/>
      <c r="BY833" s="47"/>
      <c r="BZ833" s="47"/>
      <c r="CA833" s="47"/>
      <c r="CB833" s="47"/>
      <c r="CC833" s="47"/>
      <c r="CD833" s="47"/>
      <c r="CE833" s="47"/>
      <c r="CF833" s="47"/>
      <c r="CG833" s="47"/>
      <c r="CH833" s="47"/>
      <c r="CI833" s="47"/>
      <c r="CJ833" s="47"/>
      <c r="CK833" s="47"/>
      <c r="CL833" s="47"/>
      <c r="CM833" s="47"/>
      <c r="CN833" s="47"/>
      <c r="CO833" s="47"/>
      <c r="CP833" s="47"/>
      <c r="CQ833" s="47"/>
      <c r="CR833" s="47"/>
      <c r="CS833" s="47"/>
      <c r="CT833" s="47"/>
      <c r="CU833" s="47"/>
      <c r="CV833" s="47"/>
      <c r="CW833" s="47"/>
      <c r="CX833" s="47"/>
      <c r="CY833" s="47"/>
      <c r="CZ833" s="47"/>
      <c r="DA833" s="47"/>
      <c r="DB833" s="47"/>
      <c r="DC833" s="47"/>
      <c r="DD833" s="47"/>
      <c r="DE833" s="47"/>
      <c r="DF833" s="47"/>
      <c r="DG833" s="47"/>
      <c r="DH833" s="47"/>
      <c r="DI833" s="47"/>
      <c r="DJ833" s="47"/>
      <c r="DK833" s="47"/>
      <c r="DL833" s="47"/>
      <c r="DM833" s="47"/>
      <c r="DN833" s="47"/>
      <c r="DO833" s="47"/>
      <c r="DP833" s="47"/>
      <c r="DQ833" s="47"/>
      <c r="DR833" s="47"/>
      <c r="DS833" s="47"/>
      <c r="DT833" s="47"/>
      <c r="DU833" s="47"/>
      <c r="DV833" s="47"/>
      <c r="DW833" s="47"/>
      <c r="DX833" s="47"/>
      <c r="DY833" s="47"/>
      <c r="DZ833" s="47"/>
      <c r="EA833" s="47"/>
      <c r="EB833" s="47"/>
      <c r="EC833" s="47"/>
      <c r="ED833" s="47"/>
      <c r="EE833" s="47"/>
      <c r="EF833" s="47"/>
      <c r="EG833" s="47"/>
      <c r="EH833" s="47"/>
      <c r="EI833" s="47"/>
      <c r="EJ833" s="47"/>
      <c r="EK833" s="47"/>
      <c r="EL833" s="47"/>
      <c r="EM833" s="47"/>
      <c r="EN833" s="47"/>
      <c r="EO833" s="47"/>
      <c r="EP833" s="47"/>
      <c r="EQ833" s="47"/>
      <c r="ER833" s="47"/>
      <c r="ES833" s="47"/>
      <c r="EX833" s="48"/>
      <c r="EY833" s="48"/>
      <c r="EZ833" s="48"/>
      <c r="FA833" s="48"/>
      <c r="FB833" s="48"/>
      <c r="FC833" s="48"/>
      <c r="FD833" s="48"/>
    </row>
    <row r="834" spans="1:160" s="19" customFormat="1" ht="15" customHeight="1" x14ac:dyDescent="0.25">
      <c r="A834" s="82"/>
      <c r="B834" s="82"/>
      <c r="C834" s="82"/>
      <c r="AF834" s="82"/>
      <c r="AG834" s="82"/>
      <c r="AH834" s="81"/>
      <c r="AI834" s="45"/>
      <c r="AJ834" s="46"/>
      <c r="AK834" s="46"/>
      <c r="AL834" s="46"/>
      <c r="AM834" s="46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  <c r="BG834" s="45"/>
      <c r="BH834" s="45"/>
      <c r="BI834" s="45"/>
      <c r="BJ834" s="45"/>
      <c r="BK834" s="45"/>
      <c r="BL834" s="45"/>
      <c r="BM834" s="45"/>
      <c r="BN834" s="45"/>
      <c r="BO834" s="45"/>
      <c r="BP834" s="45"/>
      <c r="BQ834" s="45"/>
      <c r="BR834" s="47"/>
      <c r="BS834" s="47"/>
      <c r="BT834" s="47"/>
      <c r="BU834" s="47"/>
      <c r="BV834" s="47"/>
      <c r="BW834" s="47"/>
      <c r="BX834" s="47"/>
      <c r="BY834" s="47"/>
      <c r="BZ834" s="47"/>
      <c r="CA834" s="47"/>
      <c r="CB834" s="47"/>
      <c r="CC834" s="47"/>
      <c r="CD834" s="47"/>
      <c r="CE834" s="47"/>
      <c r="CF834" s="47"/>
      <c r="CG834" s="47"/>
      <c r="CH834" s="47"/>
      <c r="CI834" s="47"/>
      <c r="CJ834" s="47"/>
      <c r="CK834" s="47"/>
      <c r="CL834" s="47"/>
      <c r="CM834" s="47"/>
      <c r="CN834" s="47"/>
      <c r="CO834" s="47"/>
      <c r="CP834" s="47"/>
      <c r="CQ834" s="47"/>
      <c r="CR834" s="47"/>
      <c r="CS834" s="47"/>
      <c r="CT834" s="47"/>
      <c r="CU834" s="47"/>
      <c r="CV834" s="47"/>
      <c r="CW834" s="47"/>
      <c r="CX834" s="47"/>
      <c r="CY834" s="47"/>
      <c r="CZ834" s="47"/>
      <c r="DA834" s="47"/>
      <c r="DB834" s="47"/>
      <c r="DC834" s="47"/>
      <c r="DD834" s="47"/>
      <c r="DE834" s="47"/>
      <c r="DF834" s="47"/>
      <c r="DG834" s="47"/>
      <c r="DH834" s="47"/>
      <c r="DI834" s="47"/>
      <c r="DJ834" s="47"/>
      <c r="DK834" s="47"/>
      <c r="DL834" s="47"/>
      <c r="DM834" s="47"/>
      <c r="DN834" s="47"/>
      <c r="DO834" s="47"/>
      <c r="DP834" s="47"/>
      <c r="DQ834" s="47"/>
      <c r="DR834" s="47"/>
      <c r="DS834" s="47"/>
      <c r="DT834" s="47"/>
      <c r="DU834" s="47"/>
      <c r="DV834" s="47"/>
      <c r="DW834" s="47"/>
      <c r="DX834" s="47"/>
      <c r="DY834" s="47"/>
      <c r="DZ834" s="47"/>
      <c r="EA834" s="47"/>
      <c r="EB834" s="47"/>
      <c r="EC834" s="47"/>
      <c r="ED834" s="47"/>
      <c r="EE834" s="47"/>
      <c r="EF834" s="47"/>
      <c r="EG834" s="47"/>
      <c r="EH834" s="47"/>
      <c r="EI834" s="47"/>
      <c r="EJ834" s="47"/>
      <c r="EK834" s="47"/>
      <c r="EL834" s="47"/>
      <c r="EM834" s="47"/>
      <c r="EN834" s="47"/>
      <c r="EO834" s="47"/>
      <c r="EP834" s="47"/>
      <c r="EQ834" s="47"/>
      <c r="ER834" s="47"/>
      <c r="ES834" s="47"/>
      <c r="EX834" s="48"/>
      <c r="EY834" s="48"/>
      <c r="EZ834" s="48"/>
      <c r="FA834" s="48"/>
      <c r="FB834" s="48"/>
      <c r="FC834" s="48"/>
      <c r="FD834" s="48"/>
    </row>
    <row r="835" spans="1:160" s="19" customFormat="1" ht="15" customHeight="1" x14ac:dyDescent="0.25">
      <c r="A835" s="82"/>
      <c r="B835" s="82"/>
      <c r="C835" s="82"/>
      <c r="AF835" s="82"/>
      <c r="AG835" s="82"/>
      <c r="AH835" s="81"/>
      <c r="AI835" s="45"/>
      <c r="AJ835" s="46"/>
      <c r="AK835" s="46"/>
      <c r="AL835" s="46"/>
      <c r="AM835" s="46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  <c r="BG835" s="45"/>
      <c r="BH835" s="45"/>
      <c r="BI835" s="45"/>
      <c r="BJ835" s="45"/>
      <c r="BK835" s="45"/>
      <c r="BL835" s="45"/>
      <c r="BM835" s="45"/>
      <c r="BN835" s="45"/>
      <c r="BO835" s="45"/>
      <c r="BP835" s="45"/>
      <c r="BQ835" s="45"/>
      <c r="BR835" s="47"/>
      <c r="BS835" s="47"/>
      <c r="BT835" s="47"/>
      <c r="BU835" s="47"/>
      <c r="BV835" s="47"/>
      <c r="BW835" s="47"/>
      <c r="BX835" s="47"/>
      <c r="BY835" s="47"/>
      <c r="BZ835" s="47"/>
      <c r="CA835" s="47"/>
      <c r="CB835" s="47"/>
      <c r="CC835" s="47"/>
      <c r="CD835" s="47"/>
      <c r="CE835" s="47"/>
      <c r="CF835" s="47"/>
      <c r="CG835" s="47"/>
      <c r="CH835" s="47"/>
      <c r="CI835" s="47"/>
      <c r="CJ835" s="47"/>
      <c r="CK835" s="47"/>
      <c r="CL835" s="47"/>
      <c r="CM835" s="47"/>
      <c r="CN835" s="47"/>
      <c r="CO835" s="47"/>
      <c r="CP835" s="47"/>
      <c r="CQ835" s="47"/>
      <c r="CR835" s="47"/>
      <c r="CS835" s="47"/>
      <c r="CT835" s="47"/>
      <c r="CU835" s="47"/>
      <c r="CV835" s="47"/>
      <c r="CW835" s="47"/>
      <c r="CX835" s="47"/>
      <c r="CY835" s="47"/>
      <c r="CZ835" s="47"/>
      <c r="DA835" s="47"/>
      <c r="DB835" s="47"/>
      <c r="DC835" s="47"/>
      <c r="DD835" s="47"/>
      <c r="DE835" s="47"/>
      <c r="DF835" s="47"/>
      <c r="DG835" s="47"/>
      <c r="DH835" s="47"/>
      <c r="DI835" s="47"/>
      <c r="DJ835" s="47"/>
      <c r="DK835" s="47"/>
      <c r="DL835" s="47"/>
      <c r="DM835" s="47"/>
      <c r="DN835" s="47"/>
      <c r="DO835" s="47"/>
      <c r="DP835" s="47"/>
      <c r="DQ835" s="47"/>
      <c r="DR835" s="47"/>
      <c r="DS835" s="47"/>
      <c r="DT835" s="47"/>
      <c r="DU835" s="47"/>
      <c r="DV835" s="47"/>
      <c r="DW835" s="47"/>
      <c r="DX835" s="47"/>
      <c r="DY835" s="47"/>
      <c r="DZ835" s="47"/>
      <c r="EA835" s="47"/>
      <c r="EB835" s="47"/>
      <c r="EC835" s="47"/>
      <c r="ED835" s="47"/>
      <c r="EE835" s="47"/>
      <c r="EF835" s="47"/>
      <c r="EG835" s="47"/>
      <c r="EH835" s="47"/>
      <c r="EI835" s="47"/>
      <c r="EJ835" s="47"/>
      <c r="EK835" s="47"/>
      <c r="EL835" s="47"/>
      <c r="EM835" s="47"/>
      <c r="EN835" s="47"/>
      <c r="EO835" s="47"/>
      <c r="EP835" s="47"/>
      <c r="EQ835" s="47"/>
      <c r="ER835" s="47"/>
      <c r="ES835" s="47"/>
      <c r="EX835" s="48"/>
      <c r="EY835" s="48"/>
      <c r="EZ835" s="48"/>
      <c r="FA835" s="48"/>
      <c r="FB835" s="48"/>
      <c r="FC835" s="48"/>
      <c r="FD835" s="48"/>
    </row>
    <row r="836" spans="1:160" s="19" customFormat="1" ht="15" customHeight="1" x14ac:dyDescent="0.25">
      <c r="A836" s="82"/>
      <c r="B836" s="82"/>
      <c r="C836" s="82"/>
      <c r="AF836" s="82"/>
      <c r="AG836" s="82"/>
      <c r="AH836" s="81"/>
      <c r="AI836" s="45"/>
      <c r="AJ836" s="46"/>
      <c r="AK836" s="46"/>
      <c r="AL836" s="46"/>
      <c r="AM836" s="46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  <c r="BG836" s="45"/>
      <c r="BH836" s="45"/>
      <c r="BI836" s="45"/>
      <c r="BJ836" s="45"/>
      <c r="BK836" s="45"/>
      <c r="BL836" s="45"/>
      <c r="BM836" s="45"/>
      <c r="BN836" s="45"/>
      <c r="BO836" s="45"/>
      <c r="BP836" s="45"/>
      <c r="BQ836" s="45"/>
      <c r="BR836" s="47"/>
      <c r="BS836" s="47"/>
      <c r="BT836" s="47"/>
      <c r="BU836" s="47"/>
      <c r="BV836" s="47"/>
      <c r="BW836" s="47"/>
      <c r="BX836" s="47"/>
      <c r="BY836" s="47"/>
      <c r="BZ836" s="47"/>
      <c r="CA836" s="47"/>
      <c r="CB836" s="47"/>
      <c r="CC836" s="47"/>
      <c r="CD836" s="47"/>
      <c r="CE836" s="47"/>
      <c r="CF836" s="47"/>
      <c r="CG836" s="47"/>
      <c r="CH836" s="47"/>
      <c r="CI836" s="47"/>
      <c r="CJ836" s="47"/>
      <c r="CK836" s="47"/>
      <c r="CL836" s="47"/>
      <c r="CM836" s="47"/>
      <c r="CN836" s="47"/>
      <c r="CO836" s="47"/>
      <c r="CP836" s="47"/>
      <c r="CQ836" s="47"/>
      <c r="CR836" s="47"/>
      <c r="CS836" s="47"/>
      <c r="CT836" s="47"/>
      <c r="CU836" s="47"/>
      <c r="CV836" s="47"/>
      <c r="CW836" s="47"/>
      <c r="CX836" s="47"/>
      <c r="CY836" s="47"/>
      <c r="CZ836" s="47"/>
      <c r="DA836" s="47"/>
      <c r="DB836" s="47"/>
      <c r="DC836" s="47"/>
      <c r="DD836" s="47"/>
      <c r="DE836" s="47"/>
      <c r="DF836" s="47"/>
      <c r="DG836" s="47"/>
      <c r="DH836" s="47"/>
      <c r="DI836" s="47"/>
      <c r="DJ836" s="47"/>
      <c r="DK836" s="47"/>
      <c r="DL836" s="47"/>
      <c r="DM836" s="47"/>
      <c r="DN836" s="47"/>
      <c r="DO836" s="47"/>
      <c r="DP836" s="47"/>
      <c r="DQ836" s="47"/>
      <c r="DR836" s="47"/>
      <c r="DS836" s="47"/>
      <c r="DT836" s="47"/>
      <c r="DU836" s="47"/>
      <c r="DV836" s="47"/>
      <c r="DW836" s="47"/>
      <c r="DX836" s="47"/>
      <c r="DY836" s="47"/>
      <c r="DZ836" s="47"/>
      <c r="EA836" s="47"/>
      <c r="EB836" s="47"/>
      <c r="EC836" s="47"/>
      <c r="ED836" s="47"/>
      <c r="EE836" s="47"/>
      <c r="EF836" s="47"/>
      <c r="EG836" s="47"/>
      <c r="EH836" s="47"/>
      <c r="EI836" s="47"/>
      <c r="EJ836" s="47"/>
      <c r="EK836" s="47"/>
      <c r="EL836" s="47"/>
      <c r="EM836" s="47"/>
      <c r="EN836" s="47"/>
      <c r="EO836" s="47"/>
      <c r="EP836" s="47"/>
      <c r="EQ836" s="47"/>
      <c r="ER836" s="47"/>
      <c r="ES836" s="47"/>
      <c r="EX836" s="48"/>
      <c r="EY836" s="48"/>
      <c r="EZ836" s="48"/>
      <c r="FA836" s="48"/>
      <c r="FB836" s="48"/>
      <c r="FC836" s="48"/>
      <c r="FD836" s="48"/>
    </row>
    <row r="837" spans="1:160" s="19" customFormat="1" ht="15" customHeight="1" x14ac:dyDescent="0.25">
      <c r="A837" s="82"/>
      <c r="B837" s="82"/>
      <c r="C837" s="82"/>
      <c r="AF837" s="82"/>
      <c r="AG837" s="82"/>
      <c r="AH837" s="81"/>
      <c r="AI837" s="45"/>
      <c r="AJ837" s="46"/>
      <c r="AK837" s="46"/>
      <c r="AL837" s="46"/>
      <c r="AM837" s="46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  <c r="BJ837" s="45"/>
      <c r="BK837" s="45"/>
      <c r="BL837" s="45"/>
      <c r="BM837" s="45"/>
      <c r="BN837" s="45"/>
      <c r="BO837" s="45"/>
      <c r="BP837" s="45"/>
      <c r="BQ837" s="45"/>
      <c r="BR837" s="47"/>
      <c r="BS837" s="47"/>
      <c r="BT837" s="47"/>
      <c r="BU837" s="47"/>
      <c r="BV837" s="47"/>
      <c r="BW837" s="47"/>
      <c r="BX837" s="47"/>
      <c r="BY837" s="47"/>
      <c r="BZ837" s="47"/>
      <c r="CA837" s="47"/>
      <c r="CB837" s="47"/>
      <c r="CC837" s="47"/>
      <c r="CD837" s="47"/>
      <c r="CE837" s="47"/>
      <c r="CF837" s="47"/>
      <c r="CG837" s="47"/>
      <c r="CH837" s="47"/>
      <c r="CI837" s="47"/>
      <c r="CJ837" s="47"/>
      <c r="CK837" s="47"/>
      <c r="CL837" s="47"/>
      <c r="CM837" s="47"/>
      <c r="CN837" s="47"/>
      <c r="CO837" s="47"/>
      <c r="CP837" s="47"/>
      <c r="CQ837" s="47"/>
      <c r="CR837" s="47"/>
      <c r="CS837" s="47"/>
      <c r="CT837" s="47"/>
      <c r="CU837" s="47"/>
      <c r="CV837" s="47"/>
      <c r="CW837" s="47"/>
      <c r="CX837" s="47"/>
      <c r="CY837" s="47"/>
      <c r="CZ837" s="47"/>
      <c r="DA837" s="47"/>
      <c r="DB837" s="47"/>
      <c r="DC837" s="47"/>
      <c r="DD837" s="47"/>
      <c r="DE837" s="47"/>
      <c r="DF837" s="47"/>
      <c r="DG837" s="47"/>
      <c r="DH837" s="47"/>
      <c r="DI837" s="47"/>
      <c r="DJ837" s="47"/>
      <c r="DK837" s="47"/>
      <c r="DL837" s="47"/>
      <c r="DM837" s="47"/>
      <c r="DN837" s="47"/>
      <c r="DO837" s="47"/>
      <c r="DP837" s="47"/>
      <c r="DQ837" s="47"/>
      <c r="DR837" s="47"/>
      <c r="DS837" s="47"/>
      <c r="DT837" s="47"/>
      <c r="DU837" s="47"/>
      <c r="DV837" s="47"/>
      <c r="DW837" s="47"/>
      <c r="DX837" s="47"/>
      <c r="DY837" s="47"/>
      <c r="DZ837" s="47"/>
      <c r="EA837" s="47"/>
      <c r="EB837" s="47"/>
      <c r="EC837" s="47"/>
      <c r="ED837" s="47"/>
      <c r="EE837" s="47"/>
      <c r="EF837" s="47"/>
      <c r="EG837" s="47"/>
      <c r="EH837" s="47"/>
      <c r="EI837" s="47"/>
      <c r="EJ837" s="47"/>
      <c r="EK837" s="47"/>
      <c r="EL837" s="47"/>
      <c r="EM837" s="47"/>
      <c r="EN837" s="47"/>
      <c r="EO837" s="47"/>
      <c r="EP837" s="47"/>
      <c r="EQ837" s="47"/>
      <c r="ER837" s="47"/>
      <c r="ES837" s="47"/>
      <c r="EX837" s="48"/>
      <c r="EY837" s="48"/>
      <c r="EZ837" s="48"/>
      <c r="FA837" s="48"/>
      <c r="FB837" s="48"/>
      <c r="FC837" s="48"/>
      <c r="FD837" s="48"/>
    </row>
    <row r="838" spans="1:160" s="19" customFormat="1" ht="15" customHeight="1" x14ac:dyDescent="0.25">
      <c r="A838" s="82"/>
      <c r="B838" s="82"/>
      <c r="C838" s="82"/>
      <c r="AF838" s="82"/>
      <c r="AG838" s="82"/>
      <c r="AH838" s="81"/>
      <c r="AI838" s="45"/>
      <c r="AJ838" s="46"/>
      <c r="AK838" s="46"/>
      <c r="AL838" s="46"/>
      <c r="AM838" s="46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  <c r="BJ838" s="45"/>
      <c r="BK838" s="45"/>
      <c r="BL838" s="45"/>
      <c r="BM838" s="45"/>
      <c r="BN838" s="45"/>
      <c r="BO838" s="45"/>
      <c r="BP838" s="45"/>
      <c r="BQ838" s="45"/>
      <c r="BR838" s="47"/>
      <c r="BS838" s="47"/>
      <c r="BT838" s="47"/>
      <c r="BU838" s="47"/>
      <c r="BV838" s="47"/>
      <c r="BW838" s="47"/>
      <c r="BX838" s="47"/>
      <c r="BY838" s="47"/>
      <c r="BZ838" s="47"/>
      <c r="CA838" s="47"/>
      <c r="CB838" s="47"/>
      <c r="CC838" s="47"/>
      <c r="CD838" s="47"/>
      <c r="CE838" s="47"/>
      <c r="CF838" s="47"/>
      <c r="CG838" s="47"/>
      <c r="CH838" s="47"/>
      <c r="CI838" s="47"/>
      <c r="CJ838" s="47"/>
      <c r="CK838" s="47"/>
      <c r="CL838" s="47"/>
      <c r="CM838" s="47"/>
      <c r="CN838" s="47"/>
      <c r="CO838" s="47"/>
      <c r="CP838" s="47"/>
      <c r="CQ838" s="47"/>
      <c r="CR838" s="47"/>
      <c r="CS838" s="47"/>
      <c r="CT838" s="47"/>
      <c r="CU838" s="47"/>
      <c r="CV838" s="47"/>
      <c r="CW838" s="47"/>
      <c r="CX838" s="47"/>
      <c r="CY838" s="47"/>
      <c r="CZ838" s="47"/>
      <c r="DA838" s="47"/>
      <c r="DB838" s="47"/>
      <c r="DC838" s="47"/>
      <c r="DD838" s="47"/>
      <c r="DE838" s="47"/>
      <c r="DF838" s="47"/>
      <c r="DG838" s="47"/>
      <c r="DH838" s="47"/>
      <c r="DI838" s="47"/>
      <c r="DJ838" s="47"/>
      <c r="DK838" s="47"/>
      <c r="DL838" s="47"/>
      <c r="DM838" s="47"/>
      <c r="DN838" s="47"/>
      <c r="DO838" s="47"/>
      <c r="DP838" s="47"/>
      <c r="DQ838" s="47"/>
      <c r="DR838" s="47"/>
      <c r="DS838" s="47"/>
      <c r="DT838" s="47"/>
      <c r="DU838" s="47"/>
      <c r="DV838" s="47"/>
      <c r="DW838" s="47"/>
      <c r="DX838" s="47"/>
      <c r="DY838" s="47"/>
      <c r="DZ838" s="47"/>
      <c r="EA838" s="47"/>
      <c r="EB838" s="47"/>
      <c r="EC838" s="47"/>
      <c r="ED838" s="47"/>
      <c r="EE838" s="47"/>
      <c r="EF838" s="47"/>
      <c r="EG838" s="47"/>
      <c r="EH838" s="47"/>
      <c r="EI838" s="47"/>
      <c r="EJ838" s="47"/>
      <c r="EK838" s="47"/>
      <c r="EL838" s="47"/>
      <c r="EM838" s="47"/>
      <c r="EN838" s="47"/>
      <c r="EO838" s="47"/>
      <c r="EP838" s="47"/>
      <c r="EQ838" s="47"/>
      <c r="ER838" s="47"/>
      <c r="ES838" s="47"/>
      <c r="EX838" s="48"/>
      <c r="EY838" s="48"/>
      <c r="EZ838" s="48"/>
      <c r="FA838" s="48"/>
      <c r="FB838" s="48"/>
      <c r="FC838" s="48"/>
      <c r="FD838" s="48"/>
    </row>
    <row r="839" spans="1:160" s="19" customFormat="1" ht="15" customHeight="1" x14ac:dyDescent="0.25">
      <c r="A839" s="82"/>
      <c r="B839" s="82"/>
      <c r="C839" s="82"/>
      <c r="AF839" s="82"/>
      <c r="AG839" s="82"/>
      <c r="AH839" s="81"/>
      <c r="AI839" s="45"/>
      <c r="AJ839" s="46"/>
      <c r="AK839" s="46"/>
      <c r="AL839" s="46"/>
      <c r="AM839" s="46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  <c r="BG839" s="45"/>
      <c r="BH839" s="45"/>
      <c r="BI839" s="45"/>
      <c r="BJ839" s="45"/>
      <c r="BK839" s="45"/>
      <c r="BL839" s="45"/>
      <c r="BM839" s="45"/>
      <c r="BN839" s="45"/>
      <c r="BO839" s="45"/>
      <c r="BP839" s="45"/>
      <c r="BQ839" s="45"/>
      <c r="BR839" s="47"/>
      <c r="BS839" s="47"/>
      <c r="BT839" s="47"/>
      <c r="BU839" s="47"/>
      <c r="BV839" s="47"/>
      <c r="BW839" s="47"/>
      <c r="BX839" s="47"/>
      <c r="BY839" s="47"/>
      <c r="BZ839" s="47"/>
      <c r="CA839" s="47"/>
      <c r="CB839" s="47"/>
      <c r="CC839" s="47"/>
      <c r="CD839" s="47"/>
      <c r="CE839" s="47"/>
      <c r="CF839" s="47"/>
      <c r="CG839" s="47"/>
      <c r="CH839" s="47"/>
      <c r="CI839" s="47"/>
      <c r="CJ839" s="47"/>
      <c r="CK839" s="47"/>
      <c r="CL839" s="47"/>
      <c r="CM839" s="47"/>
      <c r="CN839" s="47"/>
      <c r="CO839" s="47"/>
      <c r="CP839" s="47"/>
      <c r="CQ839" s="47"/>
      <c r="CR839" s="47"/>
      <c r="CS839" s="47"/>
      <c r="CT839" s="47"/>
      <c r="CU839" s="47"/>
      <c r="CV839" s="47"/>
      <c r="CW839" s="47"/>
      <c r="CX839" s="47"/>
      <c r="CY839" s="47"/>
      <c r="CZ839" s="47"/>
      <c r="DA839" s="47"/>
      <c r="DB839" s="47"/>
      <c r="DC839" s="47"/>
      <c r="DD839" s="47"/>
      <c r="DE839" s="47"/>
      <c r="DF839" s="47"/>
      <c r="DG839" s="47"/>
      <c r="DH839" s="47"/>
      <c r="DI839" s="47"/>
      <c r="DJ839" s="47"/>
      <c r="DK839" s="47"/>
      <c r="DL839" s="47"/>
      <c r="DM839" s="47"/>
      <c r="DN839" s="47"/>
      <c r="DO839" s="47"/>
      <c r="DP839" s="47"/>
      <c r="DQ839" s="47"/>
      <c r="DR839" s="47"/>
      <c r="DS839" s="47"/>
      <c r="DT839" s="47"/>
      <c r="DU839" s="47"/>
      <c r="DV839" s="47"/>
      <c r="DW839" s="47"/>
      <c r="DX839" s="47"/>
      <c r="DY839" s="47"/>
      <c r="DZ839" s="47"/>
      <c r="EA839" s="47"/>
      <c r="EB839" s="47"/>
      <c r="EC839" s="47"/>
      <c r="ED839" s="47"/>
      <c r="EE839" s="47"/>
      <c r="EF839" s="47"/>
      <c r="EG839" s="47"/>
      <c r="EH839" s="47"/>
      <c r="EI839" s="47"/>
      <c r="EJ839" s="47"/>
      <c r="EK839" s="47"/>
      <c r="EL839" s="47"/>
      <c r="EM839" s="47"/>
      <c r="EN839" s="47"/>
      <c r="EO839" s="47"/>
      <c r="EP839" s="47"/>
      <c r="EQ839" s="47"/>
      <c r="ER839" s="47"/>
      <c r="ES839" s="47"/>
      <c r="EX839" s="48"/>
      <c r="EY839" s="48"/>
      <c r="EZ839" s="48"/>
      <c r="FA839" s="48"/>
      <c r="FB839" s="48"/>
      <c r="FC839" s="48"/>
      <c r="FD839" s="48"/>
    </row>
    <row r="840" spans="1:160" s="19" customFormat="1" ht="15" customHeight="1" x14ac:dyDescent="0.25">
      <c r="A840" s="82"/>
      <c r="B840" s="82"/>
      <c r="C840" s="82"/>
      <c r="AF840" s="82"/>
      <c r="AG840" s="82"/>
      <c r="AH840" s="81"/>
      <c r="AI840" s="45"/>
      <c r="AJ840" s="46"/>
      <c r="AK840" s="46"/>
      <c r="AL840" s="46"/>
      <c r="AM840" s="46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  <c r="BG840" s="45"/>
      <c r="BH840" s="45"/>
      <c r="BI840" s="45"/>
      <c r="BJ840" s="45"/>
      <c r="BK840" s="45"/>
      <c r="BL840" s="45"/>
      <c r="BM840" s="45"/>
      <c r="BN840" s="45"/>
      <c r="BO840" s="45"/>
      <c r="BP840" s="45"/>
      <c r="BQ840" s="45"/>
      <c r="BR840" s="47"/>
      <c r="BS840" s="47"/>
      <c r="BT840" s="47"/>
      <c r="BU840" s="47"/>
      <c r="BV840" s="47"/>
      <c r="BW840" s="47"/>
      <c r="BX840" s="47"/>
      <c r="BY840" s="47"/>
      <c r="BZ840" s="47"/>
      <c r="CA840" s="47"/>
      <c r="CB840" s="47"/>
      <c r="CC840" s="47"/>
      <c r="CD840" s="47"/>
      <c r="CE840" s="47"/>
      <c r="CF840" s="47"/>
      <c r="CG840" s="47"/>
      <c r="CH840" s="47"/>
      <c r="CI840" s="47"/>
      <c r="CJ840" s="47"/>
      <c r="CK840" s="47"/>
      <c r="CL840" s="47"/>
      <c r="CM840" s="47"/>
      <c r="CN840" s="47"/>
      <c r="CO840" s="47"/>
      <c r="CP840" s="47"/>
      <c r="CQ840" s="47"/>
      <c r="CR840" s="47"/>
      <c r="CS840" s="47"/>
      <c r="CT840" s="47"/>
      <c r="CU840" s="47"/>
      <c r="CV840" s="47"/>
      <c r="CW840" s="47"/>
      <c r="CX840" s="47"/>
      <c r="CY840" s="47"/>
      <c r="CZ840" s="47"/>
      <c r="DA840" s="47"/>
      <c r="DB840" s="47"/>
      <c r="DC840" s="47"/>
      <c r="DD840" s="47"/>
      <c r="DE840" s="47"/>
      <c r="DF840" s="47"/>
      <c r="DG840" s="47"/>
      <c r="DH840" s="47"/>
      <c r="DI840" s="47"/>
      <c r="DJ840" s="47"/>
      <c r="DK840" s="47"/>
      <c r="DL840" s="47"/>
      <c r="DM840" s="47"/>
      <c r="DN840" s="47"/>
      <c r="DO840" s="47"/>
      <c r="DP840" s="47"/>
      <c r="DQ840" s="47"/>
      <c r="DR840" s="47"/>
      <c r="DS840" s="47"/>
      <c r="DT840" s="47"/>
      <c r="DU840" s="47"/>
      <c r="DV840" s="47"/>
      <c r="DW840" s="47"/>
      <c r="DX840" s="47"/>
      <c r="DY840" s="47"/>
      <c r="DZ840" s="47"/>
      <c r="EA840" s="47"/>
      <c r="EB840" s="47"/>
      <c r="EC840" s="47"/>
      <c r="ED840" s="47"/>
      <c r="EE840" s="47"/>
      <c r="EF840" s="47"/>
      <c r="EG840" s="47"/>
      <c r="EH840" s="47"/>
      <c r="EI840" s="47"/>
      <c r="EJ840" s="47"/>
      <c r="EK840" s="47"/>
      <c r="EL840" s="47"/>
      <c r="EM840" s="47"/>
      <c r="EN840" s="47"/>
      <c r="EO840" s="47"/>
      <c r="EP840" s="47"/>
      <c r="EQ840" s="47"/>
      <c r="ER840" s="47"/>
      <c r="ES840" s="47"/>
      <c r="EX840" s="48"/>
      <c r="EY840" s="48"/>
      <c r="EZ840" s="48"/>
      <c r="FA840" s="48"/>
      <c r="FB840" s="48"/>
      <c r="FC840" s="48"/>
      <c r="FD840" s="48"/>
    </row>
    <row r="841" spans="1:160" s="19" customFormat="1" ht="15" customHeight="1" x14ac:dyDescent="0.25">
      <c r="A841" s="82"/>
      <c r="B841" s="82"/>
      <c r="C841" s="82"/>
      <c r="AF841" s="82"/>
      <c r="AG841" s="82"/>
      <c r="AH841" s="81"/>
      <c r="AI841" s="45"/>
      <c r="AJ841" s="46"/>
      <c r="AK841" s="46"/>
      <c r="AL841" s="46"/>
      <c r="AM841" s="46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  <c r="BG841" s="45"/>
      <c r="BH841" s="45"/>
      <c r="BI841" s="45"/>
      <c r="BJ841" s="45"/>
      <c r="BK841" s="45"/>
      <c r="BL841" s="45"/>
      <c r="BM841" s="45"/>
      <c r="BN841" s="45"/>
      <c r="BO841" s="45"/>
      <c r="BP841" s="45"/>
      <c r="BQ841" s="45"/>
      <c r="BR841" s="47"/>
      <c r="BS841" s="47"/>
      <c r="BT841" s="47"/>
      <c r="BU841" s="47"/>
      <c r="BV841" s="47"/>
      <c r="BW841" s="47"/>
      <c r="BX841" s="47"/>
      <c r="BY841" s="47"/>
      <c r="BZ841" s="47"/>
      <c r="CA841" s="47"/>
      <c r="CB841" s="47"/>
      <c r="CC841" s="47"/>
      <c r="CD841" s="47"/>
      <c r="CE841" s="47"/>
      <c r="CF841" s="47"/>
      <c r="CG841" s="47"/>
      <c r="CH841" s="47"/>
      <c r="CI841" s="47"/>
      <c r="CJ841" s="47"/>
      <c r="CK841" s="47"/>
      <c r="CL841" s="47"/>
      <c r="CM841" s="47"/>
      <c r="CN841" s="47"/>
      <c r="CO841" s="47"/>
      <c r="CP841" s="47"/>
      <c r="CQ841" s="47"/>
      <c r="CR841" s="47"/>
      <c r="CS841" s="47"/>
      <c r="CT841" s="47"/>
      <c r="CU841" s="47"/>
      <c r="CV841" s="47"/>
      <c r="CW841" s="47"/>
      <c r="CX841" s="47"/>
      <c r="CY841" s="47"/>
      <c r="CZ841" s="47"/>
      <c r="DA841" s="47"/>
      <c r="DB841" s="47"/>
      <c r="DC841" s="47"/>
      <c r="DD841" s="47"/>
      <c r="DE841" s="47"/>
      <c r="DF841" s="47"/>
      <c r="DG841" s="47"/>
      <c r="DH841" s="47"/>
      <c r="DI841" s="47"/>
      <c r="DJ841" s="47"/>
      <c r="DK841" s="47"/>
      <c r="DL841" s="47"/>
      <c r="DM841" s="47"/>
      <c r="DN841" s="47"/>
      <c r="DO841" s="47"/>
      <c r="DP841" s="47"/>
      <c r="DQ841" s="47"/>
      <c r="DR841" s="47"/>
      <c r="DS841" s="47"/>
      <c r="DT841" s="47"/>
      <c r="DU841" s="47"/>
      <c r="DV841" s="47"/>
      <c r="DW841" s="47"/>
      <c r="DX841" s="47"/>
      <c r="DY841" s="47"/>
      <c r="DZ841" s="47"/>
      <c r="EA841" s="47"/>
      <c r="EB841" s="47"/>
      <c r="EC841" s="47"/>
      <c r="ED841" s="47"/>
      <c r="EE841" s="47"/>
      <c r="EF841" s="47"/>
      <c r="EG841" s="47"/>
      <c r="EH841" s="47"/>
      <c r="EI841" s="47"/>
      <c r="EJ841" s="47"/>
      <c r="EK841" s="47"/>
      <c r="EL841" s="47"/>
      <c r="EM841" s="47"/>
      <c r="EN841" s="47"/>
      <c r="EO841" s="47"/>
      <c r="EP841" s="47"/>
      <c r="EQ841" s="47"/>
      <c r="ER841" s="47"/>
      <c r="ES841" s="47"/>
      <c r="EX841" s="48"/>
      <c r="EY841" s="48"/>
      <c r="EZ841" s="48"/>
      <c r="FA841" s="48"/>
      <c r="FB841" s="48"/>
      <c r="FC841" s="48"/>
      <c r="FD841" s="48"/>
    </row>
    <row r="842" spans="1:160" s="19" customFormat="1" ht="15" customHeight="1" x14ac:dyDescent="0.25">
      <c r="A842" s="82"/>
      <c r="B842" s="82"/>
      <c r="C842" s="82"/>
      <c r="AF842" s="82"/>
      <c r="AG842" s="82"/>
      <c r="AH842" s="81"/>
      <c r="AI842" s="45"/>
      <c r="AJ842" s="46"/>
      <c r="AK842" s="46"/>
      <c r="AL842" s="46"/>
      <c r="AM842" s="46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  <c r="BG842" s="45"/>
      <c r="BH842" s="45"/>
      <c r="BI842" s="45"/>
      <c r="BJ842" s="45"/>
      <c r="BK842" s="45"/>
      <c r="BL842" s="45"/>
      <c r="BM842" s="45"/>
      <c r="BN842" s="45"/>
      <c r="BO842" s="45"/>
      <c r="BP842" s="45"/>
      <c r="BQ842" s="45"/>
      <c r="BR842" s="47"/>
      <c r="BS842" s="47"/>
      <c r="BT842" s="47"/>
      <c r="BU842" s="47"/>
      <c r="BV842" s="47"/>
      <c r="BW842" s="47"/>
      <c r="BX842" s="47"/>
      <c r="BY842" s="47"/>
      <c r="BZ842" s="47"/>
      <c r="CA842" s="47"/>
      <c r="CB842" s="47"/>
      <c r="CC842" s="47"/>
      <c r="CD842" s="47"/>
      <c r="CE842" s="47"/>
      <c r="CF842" s="47"/>
      <c r="CG842" s="47"/>
      <c r="CH842" s="47"/>
      <c r="CI842" s="47"/>
      <c r="CJ842" s="47"/>
      <c r="CK842" s="47"/>
      <c r="CL842" s="47"/>
      <c r="CM842" s="47"/>
      <c r="CN842" s="47"/>
      <c r="CO842" s="47"/>
      <c r="CP842" s="47"/>
      <c r="CQ842" s="47"/>
      <c r="CR842" s="47"/>
      <c r="CS842" s="47"/>
      <c r="CT842" s="47"/>
      <c r="CU842" s="47"/>
      <c r="CV842" s="47"/>
      <c r="CW842" s="47"/>
      <c r="CX842" s="47"/>
      <c r="CY842" s="47"/>
      <c r="CZ842" s="47"/>
      <c r="DA842" s="47"/>
      <c r="DB842" s="47"/>
      <c r="DC842" s="47"/>
      <c r="DD842" s="47"/>
      <c r="DE842" s="47"/>
      <c r="DF842" s="47"/>
      <c r="DG842" s="47"/>
      <c r="DH842" s="47"/>
      <c r="DI842" s="47"/>
      <c r="DJ842" s="47"/>
      <c r="DK842" s="47"/>
      <c r="DL842" s="47"/>
      <c r="DM842" s="47"/>
      <c r="DN842" s="47"/>
      <c r="DO842" s="47"/>
      <c r="DP842" s="47"/>
      <c r="DQ842" s="47"/>
      <c r="DR842" s="47"/>
      <c r="DS842" s="47"/>
      <c r="DT842" s="47"/>
      <c r="DU842" s="47"/>
      <c r="DV842" s="47"/>
      <c r="DW842" s="47"/>
      <c r="DX842" s="47"/>
      <c r="DY842" s="47"/>
      <c r="DZ842" s="47"/>
      <c r="EA842" s="47"/>
      <c r="EB842" s="47"/>
      <c r="EC842" s="47"/>
      <c r="ED842" s="47"/>
      <c r="EE842" s="47"/>
      <c r="EF842" s="47"/>
      <c r="EG842" s="47"/>
      <c r="EH842" s="47"/>
      <c r="EI842" s="47"/>
      <c r="EJ842" s="47"/>
      <c r="EK842" s="47"/>
      <c r="EL842" s="47"/>
      <c r="EM842" s="47"/>
      <c r="EN842" s="47"/>
      <c r="EO842" s="47"/>
      <c r="EP842" s="47"/>
      <c r="EQ842" s="47"/>
      <c r="ER842" s="47"/>
      <c r="ES842" s="47"/>
      <c r="EX842" s="48"/>
      <c r="EY842" s="48"/>
      <c r="EZ842" s="48"/>
      <c r="FA842" s="48"/>
      <c r="FB842" s="48"/>
      <c r="FC842" s="48"/>
      <c r="FD842" s="48"/>
    </row>
    <row r="843" spans="1:160" s="19" customFormat="1" ht="15" customHeight="1" x14ac:dyDescent="0.25">
      <c r="A843" s="82"/>
      <c r="B843" s="82"/>
      <c r="C843" s="82"/>
      <c r="AF843" s="82"/>
      <c r="AG843" s="82"/>
      <c r="AH843" s="81"/>
      <c r="AI843" s="45"/>
      <c r="AJ843" s="46"/>
      <c r="AK843" s="46"/>
      <c r="AL843" s="46"/>
      <c r="AM843" s="46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  <c r="BG843" s="45"/>
      <c r="BH843" s="45"/>
      <c r="BI843" s="45"/>
      <c r="BJ843" s="45"/>
      <c r="BK843" s="45"/>
      <c r="BL843" s="45"/>
      <c r="BM843" s="45"/>
      <c r="BN843" s="45"/>
      <c r="BO843" s="45"/>
      <c r="BP843" s="45"/>
      <c r="BQ843" s="45"/>
      <c r="BR843" s="47"/>
      <c r="BS843" s="47"/>
      <c r="BT843" s="47"/>
      <c r="BU843" s="47"/>
      <c r="BV843" s="47"/>
      <c r="BW843" s="47"/>
      <c r="BX843" s="47"/>
      <c r="BY843" s="47"/>
      <c r="BZ843" s="47"/>
      <c r="CA843" s="47"/>
      <c r="CB843" s="47"/>
      <c r="CC843" s="47"/>
      <c r="CD843" s="47"/>
      <c r="CE843" s="47"/>
      <c r="CF843" s="47"/>
      <c r="CG843" s="47"/>
      <c r="CH843" s="47"/>
      <c r="CI843" s="47"/>
      <c r="CJ843" s="47"/>
      <c r="CK843" s="47"/>
      <c r="CL843" s="47"/>
      <c r="CM843" s="47"/>
      <c r="CN843" s="47"/>
      <c r="CO843" s="47"/>
      <c r="CP843" s="47"/>
      <c r="CQ843" s="47"/>
      <c r="CR843" s="47"/>
      <c r="CS843" s="47"/>
      <c r="CT843" s="47"/>
      <c r="CU843" s="47"/>
      <c r="CV843" s="47"/>
      <c r="CW843" s="47"/>
      <c r="CX843" s="47"/>
      <c r="CY843" s="47"/>
      <c r="CZ843" s="47"/>
      <c r="DA843" s="47"/>
      <c r="DB843" s="47"/>
      <c r="DC843" s="47"/>
      <c r="DD843" s="47"/>
      <c r="DE843" s="47"/>
      <c r="DF843" s="47"/>
      <c r="DG843" s="47"/>
      <c r="DH843" s="47"/>
      <c r="DI843" s="47"/>
      <c r="DJ843" s="47"/>
      <c r="DK843" s="47"/>
      <c r="DL843" s="47"/>
      <c r="DM843" s="47"/>
      <c r="DN843" s="47"/>
      <c r="DO843" s="47"/>
      <c r="DP843" s="47"/>
      <c r="DQ843" s="47"/>
      <c r="DR843" s="47"/>
      <c r="DS843" s="47"/>
      <c r="DT843" s="47"/>
      <c r="DU843" s="47"/>
      <c r="DV843" s="47"/>
      <c r="DW843" s="47"/>
      <c r="DX843" s="47"/>
      <c r="DY843" s="47"/>
      <c r="DZ843" s="47"/>
      <c r="EA843" s="47"/>
      <c r="EB843" s="47"/>
      <c r="EC843" s="47"/>
      <c r="ED843" s="47"/>
      <c r="EE843" s="47"/>
      <c r="EF843" s="47"/>
      <c r="EG843" s="47"/>
      <c r="EH843" s="47"/>
      <c r="EI843" s="47"/>
      <c r="EJ843" s="47"/>
      <c r="EK843" s="47"/>
      <c r="EL843" s="47"/>
      <c r="EM843" s="47"/>
      <c r="EN843" s="47"/>
      <c r="EO843" s="47"/>
      <c r="EP843" s="47"/>
      <c r="EQ843" s="47"/>
      <c r="ER843" s="47"/>
      <c r="ES843" s="47"/>
      <c r="EX843" s="48"/>
      <c r="EY843" s="48"/>
      <c r="EZ843" s="48"/>
      <c r="FA843" s="48"/>
      <c r="FB843" s="48"/>
      <c r="FC843" s="48"/>
      <c r="FD843" s="48"/>
    </row>
    <row r="844" spans="1:160" s="19" customFormat="1" ht="15" customHeight="1" x14ac:dyDescent="0.25">
      <c r="A844" s="82"/>
      <c r="B844" s="82"/>
      <c r="C844" s="82"/>
      <c r="AF844" s="82"/>
      <c r="AG844" s="82"/>
      <c r="AH844" s="81"/>
      <c r="AI844" s="45"/>
      <c r="AJ844" s="46"/>
      <c r="AK844" s="46"/>
      <c r="AL844" s="46"/>
      <c r="AM844" s="46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  <c r="BJ844" s="45"/>
      <c r="BK844" s="45"/>
      <c r="BL844" s="45"/>
      <c r="BM844" s="45"/>
      <c r="BN844" s="45"/>
      <c r="BO844" s="45"/>
      <c r="BP844" s="45"/>
      <c r="BQ844" s="45"/>
      <c r="BR844" s="47"/>
      <c r="BS844" s="47"/>
      <c r="BT844" s="47"/>
      <c r="BU844" s="47"/>
      <c r="BV844" s="47"/>
      <c r="BW844" s="47"/>
      <c r="BX844" s="47"/>
      <c r="BY844" s="47"/>
      <c r="BZ844" s="47"/>
      <c r="CA844" s="47"/>
      <c r="CB844" s="47"/>
      <c r="CC844" s="47"/>
      <c r="CD844" s="47"/>
      <c r="CE844" s="47"/>
      <c r="CF844" s="47"/>
      <c r="CG844" s="47"/>
      <c r="CH844" s="47"/>
      <c r="CI844" s="47"/>
      <c r="CJ844" s="47"/>
      <c r="CK844" s="47"/>
      <c r="CL844" s="47"/>
      <c r="CM844" s="47"/>
      <c r="CN844" s="47"/>
      <c r="CO844" s="47"/>
      <c r="CP844" s="47"/>
      <c r="CQ844" s="47"/>
      <c r="CR844" s="47"/>
      <c r="CS844" s="47"/>
      <c r="CT844" s="47"/>
      <c r="CU844" s="47"/>
      <c r="CV844" s="47"/>
      <c r="CW844" s="47"/>
      <c r="CX844" s="47"/>
      <c r="CY844" s="47"/>
      <c r="CZ844" s="47"/>
      <c r="DA844" s="47"/>
      <c r="DB844" s="47"/>
      <c r="DC844" s="47"/>
      <c r="DD844" s="47"/>
      <c r="DE844" s="47"/>
      <c r="DF844" s="47"/>
      <c r="DG844" s="47"/>
      <c r="DH844" s="47"/>
      <c r="DI844" s="47"/>
      <c r="DJ844" s="47"/>
      <c r="DK844" s="47"/>
      <c r="DL844" s="47"/>
      <c r="DM844" s="47"/>
      <c r="DN844" s="47"/>
      <c r="DO844" s="47"/>
      <c r="DP844" s="47"/>
      <c r="DQ844" s="47"/>
      <c r="DR844" s="47"/>
      <c r="DS844" s="47"/>
      <c r="DT844" s="47"/>
      <c r="DU844" s="47"/>
      <c r="DV844" s="47"/>
      <c r="DW844" s="47"/>
      <c r="DX844" s="47"/>
      <c r="DY844" s="47"/>
      <c r="DZ844" s="47"/>
      <c r="EA844" s="47"/>
      <c r="EB844" s="47"/>
      <c r="EC844" s="47"/>
      <c r="ED844" s="47"/>
      <c r="EE844" s="47"/>
      <c r="EF844" s="47"/>
      <c r="EG844" s="47"/>
      <c r="EH844" s="47"/>
      <c r="EI844" s="47"/>
      <c r="EJ844" s="47"/>
      <c r="EK844" s="47"/>
      <c r="EL844" s="47"/>
      <c r="EM844" s="47"/>
      <c r="EN844" s="47"/>
      <c r="EO844" s="47"/>
      <c r="EP844" s="47"/>
      <c r="EQ844" s="47"/>
      <c r="ER844" s="47"/>
      <c r="ES844" s="47"/>
      <c r="EX844" s="48"/>
      <c r="EY844" s="48"/>
      <c r="EZ844" s="48"/>
      <c r="FA844" s="48"/>
      <c r="FB844" s="48"/>
      <c r="FC844" s="48"/>
      <c r="FD844" s="48"/>
    </row>
    <row r="845" spans="1:160" s="19" customFormat="1" ht="15" customHeight="1" x14ac:dyDescent="0.25">
      <c r="A845" s="82"/>
      <c r="B845" s="82"/>
      <c r="C845" s="82"/>
      <c r="AF845" s="82"/>
      <c r="AG845" s="82"/>
      <c r="AH845" s="81"/>
      <c r="AI845" s="45"/>
      <c r="AJ845" s="46"/>
      <c r="AK845" s="46"/>
      <c r="AL845" s="46"/>
      <c r="AM845" s="46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  <c r="BG845" s="45"/>
      <c r="BH845" s="45"/>
      <c r="BI845" s="45"/>
      <c r="BJ845" s="45"/>
      <c r="BK845" s="45"/>
      <c r="BL845" s="45"/>
      <c r="BM845" s="45"/>
      <c r="BN845" s="45"/>
      <c r="BO845" s="45"/>
      <c r="BP845" s="45"/>
      <c r="BQ845" s="45"/>
      <c r="BR845" s="47"/>
      <c r="BS845" s="47"/>
      <c r="BT845" s="47"/>
      <c r="BU845" s="47"/>
      <c r="BV845" s="47"/>
      <c r="BW845" s="47"/>
      <c r="BX845" s="47"/>
      <c r="BY845" s="47"/>
      <c r="BZ845" s="47"/>
      <c r="CA845" s="47"/>
      <c r="CB845" s="47"/>
      <c r="CC845" s="47"/>
      <c r="CD845" s="47"/>
      <c r="CE845" s="47"/>
      <c r="CF845" s="47"/>
      <c r="CG845" s="47"/>
      <c r="CH845" s="47"/>
      <c r="CI845" s="47"/>
      <c r="CJ845" s="47"/>
      <c r="CK845" s="47"/>
      <c r="CL845" s="47"/>
      <c r="CM845" s="47"/>
      <c r="CN845" s="47"/>
      <c r="CO845" s="47"/>
      <c r="CP845" s="47"/>
      <c r="CQ845" s="47"/>
      <c r="CR845" s="47"/>
      <c r="CS845" s="47"/>
      <c r="CT845" s="47"/>
      <c r="CU845" s="47"/>
      <c r="CV845" s="47"/>
      <c r="CW845" s="47"/>
      <c r="CX845" s="47"/>
      <c r="CY845" s="47"/>
      <c r="CZ845" s="47"/>
      <c r="DA845" s="47"/>
      <c r="DB845" s="47"/>
      <c r="DC845" s="47"/>
      <c r="DD845" s="47"/>
      <c r="DE845" s="47"/>
      <c r="DF845" s="47"/>
      <c r="DG845" s="47"/>
      <c r="DH845" s="47"/>
      <c r="DI845" s="47"/>
      <c r="DJ845" s="47"/>
      <c r="DK845" s="47"/>
      <c r="DL845" s="47"/>
      <c r="DM845" s="47"/>
      <c r="DN845" s="47"/>
      <c r="DO845" s="47"/>
      <c r="DP845" s="47"/>
      <c r="DQ845" s="47"/>
      <c r="DR845" s="47"/>
      <c r="DS845" s="47"/>
      <c r="DT845" s="47"/>
      <c r="DU845" s="47"/>
      <c r="DV845" s="47"/>
      <c r="DW845" s="47"/>
      <c r="DX845" s="47"/>
      <c r="DY845" s="47"/>
      <c r="DZ845" s="47"/>
      <c r="EA845" s="47"/>
      <c r="EB845" s="47"/>
      <c r="EC845" s="47"/>
      <c r="ED845" s="47"/>
      <c r="EE845" s="47"/>
      <c r="EF845" s="47"/>
      <c r="EG845" s="47"/>
      <c r="EH845" s="47"/>
      <c r="EI845" s="47"/>
      <c r="EJ845" s="47"/>
      <c r="EK845" s="47"/>
      <c r="EL845" s="47"/>
      <c r="EM845" s="47"/>
      <c r="EN845" s="47"/>
      <c r="EO845" s="47"/>
      <c r="EP845" s="47"/>
      <c r="EQ845" s="47"/>
      <c r="ER845" s="47"/>
      <c r="ES845" s="47"/>
      <c r="EX845" s="48"/>
      <c r="EY845" s="48"/>
      <c r="EZ845" s="48"/>
      <c r="FA845" s="48"/>
      <c r="FB845" s="48"/>
      <c r="FC845" s="48"/>
      <c r="FD845" s="48"/>
    </row>
    <row r="846" spans="1:160" s="19" customFormat="1" ht="15" customHeight="1" x14ac:dyDescent="0.25">
      <c r="A846" s="82"/>
      <c r="B846" s="82"/>
      <c r="C846" s="82"/>
      <c r="AF846" s="82"/>
      <c r="AG846" s="82"/>
      <c r="AH846" s="81"/>
      <c r="AI846" s="45"/>
      <c r="AJ846" s="46"/>
      <c r="AK846" s="46"/>
      <c r="AL846" s="46"/>
      <c r="AM846" s="46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  <c r="BG846" s="45"/>
      <c r="BH846" s="45"/>
      <c r="BI846" s="45"/>
      <c r="BJ846" s="45"/>
      <c r="BK846" s="45"/>
      <c r="BL846" s="45"/>
      <c r="BM846" s="45"/>
      <c r="BN846" s="45"/>
      <c r="BO846" s="45"/>
      <c r="BP846" s="45"/>
      <c r="BQ846" s="45"/>
      <c r="BR846" s="47"/>
      <c r="BS846" s="47"/>
      <c r="BT846" s="47"/>
      <c r="BU846" s="47"/>
      <c r="BV846" s="47"/>
      <c r="BW846" s="47"/>
      <c r="BX846" s="47"/>
      <c r="BY846" s="47"/>
      <c r="BZ846" s="47"/>
      <c r="CA846" s="47"/>
      <c r="CB846" s="47"/>
      <c r="CC846" s="47"/>
      <c r="CD846" s="47"/>
      <c r="CE846" s="47"/>
      <c r="CF846" s="47"/>
      <c r="CG846" s="47"/>
      <c r="CH846" s="47"/>
      <c r="CI846" s="47"/>
      <c r="CJ846" s="47"/>
      <c r="CK846" s="47"/>
      <c r="CL846" s="47"/>
      <c r="CM846" s="47"/>
      <c r="CN846" s="47"/>
      <c r="CO846" s="47"/>
      <c r="CP846" s="47"/>
      <c r="CQ846" s="47"/>
      <c r="CR846" s="47"/>
      <c r="CS846" s="47"/>
      <c r="CT846" s="47"/>
      <c r="CU846" s="47"/>
      <c r="CV846" s="47"/>
      <c r="CW846" s="47"/>
      <c r="CX846" s="47"/>
      <c r="CY846" s="47"/>
      <c r="CZ846" s="47"/>
      <c r="DA846" s="47"/>
      <c r="DB846" s="47"/>
      <c r="DC846" s="47"/>
      <c r="DD846" s="47"/>
      <c r="DE846" s="47"/>
      <c r="DF846" s="47"/>
      <c r="DG846" s="47"/>
      <c r="DH846" s="47"/>
      <c r="DI846" s="47"/>
      <c r="DJ846" s="47"/>
      <c r="DK846" s="47"/>
      <c r="DL846" s="47"/>
      <c r="DM846" s="47"/>
      <c r="DN846" s="47"/>
      <c r="DO846" s="47"/>
      <c r="DP846" s="47"/>
      <c r="DQ846" s="47"/>
      <c r="DR846" s="47"/>
      <c r="DS846" s="47"/>
      <c r="DT846" s="47"/>
      <c r="DU846" s="47"/>
      <c r="DV846" s="47"/>
      <c r="DW846" s="47"/>
      <c r="DX846" s="47"/>
      <c r="DY846" s="47"/>
      <c r="DZ846" s="47"/>
      <c r="EA846" s="47"/>
      <c r="EB846" s="47"/>
      <c r="EC846" s="47"/>
      <c r="ED846" s="47"/>
      <c r="EE846" s="47"/>
      <c r="EF846" s="47"/>
      <c r="EG846" s="47"/>
      <c r="EH846" s="47"/>
      <c r="EI846" s="47"/>
      <c r="EJ846" s="47"/>
      <c r="EK846" s="47"/>
      <c r="EL846" s="47"/>
      <c r="EM846" s="47"/>
      <c r="EN846" s="47"/>
      <c r="EO846" s="47"/>
      <c r="EP846" s="47"/>
      <c r="EQ846" s="47"/>
      <c r="ER846" s="47"/>
      <c r="ES846" s="47"/>
      <c r="EX846" s="48"/>
      <c r="EY846" s="48"/>
      <c r="EZ846" s="48"/>
      <c r="FA846" s="48"/>
      <c r="FB846" s="48"/>
      <c r="FC846" s="48"/>
      <c r="FD846" s="48"/>
    </row>
    <row r="847" spans="1:160" s="19" customFormat="1" ht="15" customHeight="1" x14ac:dyDescent="0.25">
      <c r="A847" s="82"/>
      <c r="B847" s="82"/>
      <c r="C847" s="82"/>
      <c r="AF847" s="82"/>
      <c r="AG847" s="82"/>
      <c r="AH847" s="81"/>
      <c r="AI847" s="45"/>
      <c r="AJ847" s="46"/>
      <c r="AK847" s="46"/>
      <c r="AL847" s="46"/>
      <c r="AM847" s="46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  <c r="BG847" s="45"/>
      <c r="BH847" s="45"/>
      <c r="BI847" s="45"/>
      <c r="BJ847" s="45"/>
      <c r="BK847" s="45"/>
      <c r="BL847" s="45"/>
      <c r="BM847" s="45"/>
      <c r="BN847" s="45"/>
      <c r="BO847" s="45"/>
      <c r="BP847" s="45"/>
      <c r="BQ847" s="45"/>
      <c r="BR847" s="47"/>
      <c r="BS847" s="47"/>
      <c r="BT847" s="47"/>
      <c r="BU847" s="47"/>
      <c r="BV847" s="47"/>
      <c r="BW847" s="47"/>
      <c r="BX847" s="47"/>
      <c r="BY847" s="47"/>
      <c r="BZ847" s="47"/>
      <c r="CA847" s="47"/>
      <c r="CB847" s="47"/>
      <c r="CC847" s="47"/>
      <c r="CD847" s="47"/>
      <c r="CE847" s="47"/>
      <c r="CF847" s="47"/>
      <c r="CG847" s="47"/>
      <c r="CH847" s="47"/>
      <c r="CI847" s="47"/>
      <c r="CJ847" s="47"/>
      <c r="CK847" s="47"/>
      <c r="CL847" s="47"/>
      <c r="CM847" s="47"/>
      <c r="CN847" s="47"/>
      <c r="CO847" s="47"/>
      <c r="CP847" s="47"/>
      <c r="CQ847" s="47"/>
      <c r="CR847" s="47"/>
      <c r="CS847" s="47"/>
      <c r="CT847" s="47"/>
      <c r="CU847" s="47"/>
      <c r="CV847" s="47"/>
      <c r="CW847" s="47"/>
      <c r="CX847" s="47"/>
      <c r="CY847" s="47"/>
      <c r="CZ847" s="47"/>
      <c r="DA847" s="47"/>
      <c r="DB847" s="47"/>
      <c r="DC847" s="47"/>
      <c r="DD847" s="47"/>
      <c r="DE847" s="47"/>
      <c r="DF847" s="47"/>
      <c r="DG847" s="47"/>
      <c r="DH847" s="47"/>
      <c r="DI847" s="47"/>
      <c r="DJ847" s="47"/>
      <c r="DK847" s="47"/>
      <c r="DL847" s="47"/>
      <c r="DM847" s="47"/>
      <c r="DN847" s="47"/>
      <c r="DO847" s="47"/>
      <c r="DP847" s="47"/>
      <c r="DQ847" s="47"/>
      <c r="DR847" s="47"/>
      <c r="DS847" s="47"/>
      <c r="DT847" s="47"/>
      <c r="DU847" s="47"/>
      <c r="DV847" s="47"/>
      <c r="DW847" s="47"/>
      <c r="DX847" s="47"/>
      <c r="DY847" s="47"/>
      <c r="DZ847" s="47"/>
      <c r="EA847" s="47"/>
      <c r="EB847" s="47"/>
      <c r="EC847" s="47"/>
      <c r="ED847" s="47"/>
      <c r="EE847" s="47"/>
      <c r="EF847" s="47"/>
      <c r="EG847" s="47"/>
      <c r="EH847" s="47"/>
      <c r="EI847" s="47"/>
      <c r="EJ847" s="47"/>
      <c r="EK847" s="47"/>
      <c r="EL847" s="47"/>
      <c r="EM847" s="47"/>
      <c r="EN847" s="47"/>
      <c r="EO847" s="47"/>
      <c r="EP847" s="47"/>
      <c r="EQ847" s="47"/>
      <c r="ER847" s="47"/>
      <c r="ES847" s="47"/>
      <c r="EX847" s="48"/>
      <c r="EY847" s="48"/>
      <c r="EZ847" s="48"/>
      <c r="FA847" s="48"/>
      <c r="FB847" s="48"/>
      <c r="FC847" s="48"/>
      <c r="FD847" s="48"/>
    </row>
    <row r="848" spans="1:160" s="19" customFormat="1" ht="15" customHeight="1" x14ac:dyDescent="0.25">
      <c r="A848" s="82"/>
      <c r="B848" s="82"/>
      <c r="C848" s="82"/>
      <c r="AF848" s="82"/>
      <c r="AG848" s="82"/>
      <c r="AH848" s="81"/>
      <c r="AI848" s="45"/>
      <c r="AJ848" s="46"/>
      <c r="AK848" s="46"/>
      <c r="AL848" s="46"/>
      <c r="AM848" s="46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  <c r="BG848" s="45"/>
      <c r="BH848" s="45"/>
      <c r="BI848" s="45"/>
      <c r="BJ848" s="45"/>
      <c r="BK848" s="45"/>
      <c r="BL848" s="45"/>
      <c r="BM848" s="45"/>
      <c r="BN848" s="45"/>
      <c r="BO848" s="45"/>
      <c r="BP848" s="45"/>
      <c r="BQ848" s="45"/>
      <c r="BR848" s="47"/>
      <c r="BS848" s="47"/>
      <c r="BT848" s="47"/>
      <c r="BU848" s="47"/>
      <c r="BV848" s="47"/>
      <c r="BW848" s="47"/>
      <c r="BX848" s="47"/>
      <c r="BY848" s="47"/>
      <c r="BZ848" s="47"/>
      <c r="CA848" s="47"/>
      <c r="CB848" s="47"/>
      <c r="CC848" s="47"/>
      <c r="CD848" s="47"/>
      <c r="CE848" s="47"/>
      <c r="CF848" s="47"/>
      <c r="CG848" s="47"/>
      <c r="CH848" s="47"/>
      <c r="CI848" s="47"/>
      <c r="CJ848" s="47"/>
      <c r="CK848" s="47"/>
      <c r="CL848" s="47"/>
      <c r="CM848" s="47"/>
      <c r="CN848" s="47"/>
      <c r="CO848" s="47"/>
      <c r="CP848" s="47"/>
      <c r="CQ848" s="47"/>
      <c r="CR848" s="47"/>
      <c r="CS848" s="47"/>
      <c r="CT848" s="47"/>
      <c r="CU848" s="47"/>
      <c r="CV848" s="47"/>
      <c r="CW848" s="47"/>
      <c r="CX848" s="47"/>
      <c r="CY848" s="47"/>
      <c r="CZ848" s="47"/>
      <c r="DA848" s="47"/>
      <c r="DB848" s="47"/>
      <c r="DC848" s="47"/>
      <c r="DD848" s="47"/>
      <c r="DE848" s="47"/>
      <c r="DF848" s="47"/>
      <c r="DG848" s="47"/>
      <c r="DH848" s="47"/>
      <c r="DI848" s="47"/>
      <c r="DJ848" s="47"/>
      <c r="DK848" s="47"/>
      <c r="DL848" s="47"/>
      <c r="DM848" s="47"/>
      <c r="DN848" s="47"/>
      <c r="DO848" s="47"/>
      <c r="DP848" s="47"/>
      <c r="DQ848" s="47"/>
      <c r="DR848" s="47"/>
      <c r="DS848" s="47"/>
      <c r="DT848" s="47"/>
      <c r="DU848" s="47"/>
      <c r="DV848" s="47"/>
      <c r="DW848" s="47"/>
      <c r="DX848" s="47"/>
      <c r="DY848" s="47"/>
      <c r="DZ848" s="47"/>
      <c r="EA848" s="47"/>
      <c r="EB848" s="47"/>
      <c r="EC848" s="47"/>
      <c r="ED848" s="47"/>
      <c r="EE848" s="47"/>
      <c r="EF848" s="47"/>
      <c r="EG848" s="47"/>
      <c r="EH848" s="47"/>
      <c r="EI848" s="47"/>
      <c r="EJ848" s="47"/>
      <c r="EK848" s="47"/>
      <c r="EL848" s="47"/>
      <c r="EM848" s="47"/>
      <c r="EN848" s="47"/>
      <c r="EO848" s="47"/>
      <c r="EP848" s="47"/>
      <c r="EQ848" s="47"/>
      <c r="ER848" s="47"/>
      <c r="ES848" s="47"/>
      <c r="EX848" s="48"/>
      <c r="EY848" s="48"/>
      <c r="EZ848" s="48"/>
      <c r="FA848" s="48"/>
      <c r="FB848" s="48"/>
      <c r="FC848" s="48"/>
      <c r="FD848" s="48"/>
    </row>
    <row r="849" spans="1:160" s="19" customFormat="1" ht="15" customHeight="1" x14ac:dyDescent="0.25">
      <c r="A849" s="82"/>
      <c r="B849" s="82"/>
      <c r="C849" s="82"/>
      <c r="AF849" s="82"/>
      <c r="AG849" s="82"/>
      <c r="AH849" s="81"/>
      <c r="AI849" s="45"/>
      <c r="AJ849" s="46"/>
      <c r="AK849" s="46"/>
      <c r="AL849" s="46"/>
      <c r="AM849" s="46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  <c r="BG849" s="45"/>
      <c r="BH849" s="45"/>
      <c r="BI849" s="45"/>
      <c r="BJ849" s="45"/>
      <c r="BK849" s="45"/>
      <c r="BL849" s="45"/>
      <c r="BM849" s="45"/>
      <c r="BN849" s="45"/>
      <c r="BO849" s="45"/>
      <c r="BP849" s="45"/>
      <c r="BQ849" s="45"/>
      <c r="BR849" s="47"/>
      <c r="BS849" s="47"/>
      <c r="BT849" s="47"/>
      <c r="BU849" s="47"/>
      <c r="BV849" s="47"/>
      <c r="BW849" s="47"/>
      <c r="BX849" s="47"/>
      <c r="BY849" s="47"/>
      <c r="BZ849" s="47"/>
      <c r="CA849" s="47"/>
      <c r="CB849" s="47"/>
      <c r="CC849" s="47"/>
      <c r="CD849" s="47"/>
      <c r="CE849" s="47"/>
      <c r="CF849" s="47"/>
      <c r="CG849" s="47"/>
      <c r="CH849" s="47"/>
      <c r="CI849" s="47"/>
      <c r="CJ849" s="47"/>
      <c r="CK849" s="47"/>
      <c r="CL849" s="47"/>
      <c r="CM849" s="47"/>
      <c r="CN849" s="47"/>
      <c r="CO849" s="47"/>
      <c r="CP849" s="47"/>
      <c r="CQ849" s="47"/>
      <c r="CR849" s="47"/>
      <c r="CS849" s="47"/>
      <c r="CT849" s="47"/>
      <c r="CU849" s="47"/>
      <c r="CV849" s="47"/>
      <c r="CW849" s="47"/>
      <c r="CX849" s="47"/>
      <c r="CY849" s="47"/>
      <c r="CZ849" s="47"/>
      <c r="DA849" s="47"/>
      <c r="DB849" s="47"/>
      <c r="DC849" s="47"/>
      <c r="DD849" s="47"/>
      <c r="DE849" s="47"/>
      <c r="DF849" s="47"/>
      <c r="DG849" s="47"/>
      <c r="DH849" s="47"/>
      <c r="DI849" s="47"/>
      <c r="DJ849" s="47"/>
      <c r="DK849" s="47"/>
      <c r="DL849" s="47"/>
      <c r="DM849" s="47"/>
      <c r="DN849" s="47"/>
      <c r="DO849" s="47"/>
      <c r="DP849" s="47"/>
      <c r="DQ849" s="47"/>
      <c r="DR849" s="47"/>
      <c r="DS849" s="47"/>
      <c r="DT849" s="47"/>
      <c r="DU849" s="47"/>
      <c r="DV849" s="47"/>
      <c r="DW849" s="47"/>
      <c r="DX849" s="47"/>
      <c r="DY849" s="47"/>
      <c r="DZ849" s="47"/>
      <c r="EA849" s="47"/>
      <c r="EB849" s="47"/>
      <c r="EC849" s="47"/>
      <c r="ED849" s="47"/>
      <c r="EE849" s="47"/>
      <c r="EF849" s="47"/>
      <c r="EG849" s="47"/>
      <c r="EH849" s="47"/>
      <c r="EI849" s="47"/>
      <c r="EJ849" s="47"/>
      <c r="EK849" s="47"/>
      <c r="EL849" s="47"/>
      <c r="EM849" s="47"/>
      <c r="EN849" s="47"/>
      <c r="EO849" s="47"/>
      <c r="EP849" s="47"/>
      <c r="EQ849" s="47"/>
      <c r="ER849" s="47"/>
      <c r="ES849" s="47"/>
      <c r="EX849" s="48"/>
      <c r="EY849" s="48"/>
      <c r="EZ849" s="48"/>
      <c r="FA849" s="48"/>
      <c r="FB849" s="48"/>
      <c r="FC849" s="48"/>
      <c r="FD849" s="48"/>
    </row>
    <row r="850" spans="1:160" s="19" customFormat="1" ht="15" customHeight="1" x14ac:dyDescent="0.25">
      <c r="A850" s="82"/>
      <c r="B850" s="82"/>
      <c r="C850" s="82"/>
      <c r="AF850" s="82"/>
      <c r="AG850" s="82"/>
      <c r="AH850" s="81"/>
      <c r="AI850" s="45"/>
      <c r="AJ850" s="46"/>
      <c r="AK850" s="46"/>
      <c r="AL850" s="46"/>
      <c r="AM850" s="46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  <c r="BG850" s="45"/>
      <c r="BH850" s="45"/>
      <c r="BI850" s="45"/>
      <c r="BJ850" s="45"/>
      <c r="BK850" s="45"/>
      <c r="BL850" s="45"/>
      <c r="BM850" s="45"/>
      <c r="BN850" s="45"/>
      <c r="BO850" s="45"/>
      <c r="BP850" s="45"/>
      <c r="BQ850" s="45"/>
      <c r="BR850" s="47"/>
      <c r="BS850" s="47"/>
      <c r="BT850" s="47"/>
      <c r="BU850" s="47"/>
      <c r="BV850" s="47"/>
      <c r="BW850" s="47"/>
      <c r="BX850" s="47"/>
      <c r="BY850" s="47"/>
      <c r="BZ850" s="47"/>
      <c r="CA850" s="47"/>
      <c r="CB850" s="47"/>
      <c r="CC850" s="47"/>
      <c r="CD850" s="47"/>
      <c r="CE850" s="47"/>
      <c r="CF850" s="47"/>
      <c r="CG850" s="47"/>
      <c r="CH850" s="47"/>
      <c r="CI850" s="47"/>
      <c r="CJ850" s="47"/>
      <c r="CK850" s="47"/>
      <c r="CL850" s="47"/>
      <c r="CM850" s="47"/>
      <c r="CN850" s="47"/>
      <c r="CO850" s="47"/>
      <c r="CP850" s="47"/>
      <c r="CQ850" s="47"/>
      <c r="CR850" s="47"/>
      <c r="CS850" s="47"/>
      <c r="CT850" s="47"/>
      <c r="CU850" s="47"/>
      <c r="CV850" s="47"/>
      <c r="CW850" s="47"/>
      <c r="CX850" s="47"/>
      <c r="CY850" s="47"/>
      <c r="CZ850" s="47"/>
      <c r="DA850" s="47"/>
      <c r="DB850" s="47"/>
      <c r="DC850" s="47"/>
      <c r="DD850" s="47"/>
      <c r="DE850" s="47"/>
      <c r="DF850" s="47"/>
      <c r="DG850" s="47"/>
      <c r="DH850" s="47"/>
      <c r="DI850" s="47"/>
      <c r="DJ850" s="47"/>
      <c r="DK850" s="47"/>
      <c r="DL850" s="47"/>
      <c r="DM850" s="47"/>
      <c r="DN850" s="47"/>
      <c r="DO850" s="47"/>
      <c r="DP850" s="47"/>
      <c r="DQ850" s="47"/>
      <c r="DR850" s="47"/>
      <c r="DS850" s="47"/>
      <c r="DT850" s="47"/>
      <c r="DU850" s="47"/>
      <c r="DV850" s="47"/>
      <c r="DW850" s="47"/>
      <c r="DX850" s="47"/>
      <c r="DY850" s="47"/>
      <c r="DZ850" s="47"/>
      <c r="EA850" s="47"/>
      <c r="EB850" s="47"/>
      <c r="EC850" s="47"/>
      <c r="ED850" s="47"/>
      <c r="EE850" s="47"/>
      <c r="EF850" s="47"/>
      <c r="EG850" s="47"/>
      <c r="EH850" s="47"/>
      <c r="EI850" s="47"/>
      <c r="EJ850" s="47"/>
      <c r="EK850" s="47"/>
      <c r="EL850" s="47"/>
      <c r="EM850" s="47"/>
      <c r="EN850" s="47"/>
      <c r="EO850" s="47"/>
      <c r="EP850" s="47"/>
      <c r="EQ850" s="47"/>
      <c r="ER850" s="47"/>
      <c r="ES850" s="47"/>
      <c r="EX850" s="48"/>
      <c r="EY850" s="48"/>
      <c r="EZ850" s="48"/>
      <c r="FA850" s="48"/>
      <c r="FB850" s="48"/>
      <c r="FC850" s="48"/>
      <c r="FD850" s="48"/>
    </row>
    <row r="851" spans="1:160" s="19" customFormat="1" ht="15" customHeight="1" x14ac:dyDescent="0.25">
      <c r="A851" s="82"/>
      <c r="B851" s="82"/>
      <c r="C851" s="82"/>
      <c r="AF851" s="82"/>
      <c r="AG851" s="82"/>
      <c r="AH851" s="81"/>
      <c r="AI851" s="45"/>
      <c r="AJ851" s="46"/>
      <c r="AK851" s="46"/>
      <c r="AL851" s="46"/>
      <c r="AM851" s="46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  <c r="BG851" s="45"/>
      <c r="BH851" s="45"/>
      <c r="BI851" s="45"/>
      <c r="BJ851" s="45"/>
      <c r="BK851" s="45"/>
      <c r="BL851" s="45"/>
      <c r="BM851" s="45"/>
      <c r="BN851" s="45"/>
      <c r="BO851" s="45"/>
      <c r="BP851" s="45"/>
      <c r="BQ851" s="45"/>
      <c r="BR851" s="47"/>
      <c r="BS851" s="47"/>
      <c r="BT851" s="47"/>
      <c r="BU851" s="47"/>
      <c r="BV851" s="47"/>
      <c r="BW851" s="47"/>
      <c r="BX851" s="47"/>
      <c r="BY851" s="47"/>
      <c r="BZ851" s="47"/>
      <c r="CA851" s="47"/>
      <c r="CB851" s="47"/>
      <c r="CC851" s="47"/>
      <c r="CD851" s="47"/>
      <c r="CE851" s="47"/>
      <c r="CF851" s="47"/>
      <c r="CG851" s="47"/>
      <c r="CH851" s="47"/>
      <c r="CI851" s="47"/>
      <c r="CJ851" s="47"/>
      <c r="CK851" s="47"/>
      <c r="CL851" s="47"/>
      <c r="CM851" s="47"/>
      <c r="CN851" s="47"/>
      <c r="CO851" s="47"/>
      <c r="CP851" s="47"/>
      <c r="CQ851" s="47"/>
      <c r="CR851" s="47"/>
      <c r="CS851" s="47"/>
      <c r="CT851" s="47"/>
      <c r="CU851" s="47"/>
      <c r="CV851" s="47"/>
      <c r="CW851" s="47"/>
      <c r="CX851" s="47"/>
      <c r="CY851" s="47"/>
      <c r="CZ851" s="47"/>
      <c r="DA851" s="47"/>
      <c r="DB851" s="47"/>
      <c r="DC851" s="47"/>
      <c r="DD851" s="47"/>
      <c r="DE851" s="47"/>
      <c r="DF851" s="47"/>
      <c r="DG851" s="47"/>
      <c r="DH851" s="47"/>
      <c r="DI851" s="47"/>
      <c r="DJ851" s="47"/>
      <c r="DK851" s="47"/>
      <c r="DL851" s="47"/>
      <c r="DM851" s="47"/>
      <c r="DN851" s="47"/>
      <c r="DO851" s="47"/>
      <c r="DP851" s="47"/>
      <c r="DQ851" s="47"/>
      <c r="DR851" s="47"/>
      <c r="DS851" s="47"/>
      <c r="DT851" s="47"/>
      <c r="DU851" s="47"/>
      <c r="DV851" s="47"/>
      <c r="DW851" s="47"/>
      <c r="DX851" s="47"/>
      <c r="DY851" s="47"/>
      <c r="DZ851" s="47"/>
      <c r="EA851" s="47"/>
      <c r="EB851" s="47"/>
      <c r="EC851" s="47"/>
      <c r="ED851" s="47"/>
      <c r="EE851" s="47"/>
      <c r="EF851" s="47"/>
      <c r="EG851" s="47"/>
      <c r="EH851" s="47"/>
      <c r="EI851" s="47"/>
      <c r="EJ851" s="47"/>
      <c r="EK851" s="47"/>
      <c r="EL851" s="47"/>
      <c r="EM851" s="47"/>
      <c r="EN851" s="47"/>
      <c r="EO851" s="47"/>
      <c r="EP851" s="47"/>
      <c r="EQ851" s="47"/>
      <c r="ER851" s="47"/>
      <c r="ES851" s="47"/>
      <c r="EX851" s="48"/>
      <c r="EY851" s="48"/>
      <c r="EZ851" s="48"/>
      <c r="FA851" s="48"/>
      <c r="FB851" s="48"/>
      <c r="FC851" s="48"/>
      <c r="FD851" s="48"/>
    </row>
    <row r="852" spans="1:160" s="19" customFormat="1" ht="15" customHeight="1" x14ac:dyDescent="0.25">
      <c r="A852" s="82"/>
      <c r="B852" s="82"/>
      <c r="C852" s="82"/>
      <c r="AF852" s="82"/>
      <c r="AG852" s="82"/>
      <c r="AH852" s="81"/>
      <c r="AI852" s="45"/>
      <c r="AJ852" s="46"/>
      <c r="AK852" s="46"/>
      <c r="AL852" s="46"/>
      <c r="AM852" s="46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  <c r="BG852" s="45"/>
      <c r="BH852" s="45"/>
      <c r="BI852" s="45"/>
      <c r="BJ852" s="45"/>
      <c r="BK852" s="45"/>
      <c r="BL852" s="45"/>
      <c r="BM852" s="45"/>
      <c r="BN852" s="45"/>
      <c r="BO852" s="45"/>
      <c r="BP852" s="45"/>
      <c r="BQ852" s="45"/>
      <c r="BR852" s="47"/>
      <c r="BS852" s="47"/>
      <c r="BT852" s="47"/>
      <c r="BU852" s="47"/>
      <c r="BV852" s="47"/>
      <c r="BW852" s="47"/>
      <c r="BX852" s="47"/>
      <c r="BY852" s="47"/>
      <c r="BZ852" s="47"/>
      <c r="CA852" s="47"/>
      <c r="CB852" s="47"/>
      <c r="CC852" s="47"/>
      <c r="CD852" s="47"/>
      <c r="CE852" s="47"/>
      <c r="CF852" s="47"/>
      <c r="CG852" s="47"/>
      <c r="CH852" s="47"/>
      <c r="CI852" s="47"/>
      <c r="CJ852" s="47"/>
      <c r="CK852" s="47"/>
      <c r="CL852" s="47"/>
      <c r="CM852" s="47"/>
      <c r="CN852" s="47"/>
      <c r="CO852" s="47"/>
      <c r="CP852" s="47"/>
      <c r="CQ852" s="47"/>
      <c r="CR852" s="47"/>
      <c r="CS852" s="47"/>
      <c r="CT852" s="47"/>
      <c r="CU852" s="47"/>
      <c r="CV852" s="47"/>
      <c r="CW852" s="47"/>
      <c r="CX852" s="47"/>
      <c r="CY852" s="47"/>
      <c r="CZ852" s="47"/>
      <c r="DA852" s="47"/>
      <c r="DB852" s="47"/>
      <c r="DC852" s="47"/>
      <c r="DD852" s="47"/>
      <c r="DE852" s="47"/>
      <c r="DF852" s="47"/>
      <c r="DG852" s="47"/>
      <c r="DH852" s="47"/>
      <c r="DI852" s="47"/>
      <c r="DJ852" s="47"/>
      <c r="DK852" s="47"/>
      <c r="DL852" s="47"/>
      <c r="DM852" s="47"/>
      <c r="DN852" s="47"/>
      <c r="DO852" s="47"/>
      <c r="DP852" s="47"/>
      <c r="DQ852" s="47"/>
      <c r="DR852" s="47"/>
      <c r="DS852" s="47"/>
      <c r="DT852" s="47"/>
      <c r="DU852" s="47"/>
      <c r="DV852" s="47"/>
      <c r="DW852" s="47"/>
      <c r="DX852" s="47"/>
      <c r="DY852" s="47"/>
      <c r="DZ852" s="47"/>
      <c r="EA852" s="47"/>
      <c r="EB852" s="47"/>
      <c r="EC852" s="47"/>
      <c r="ED852" s="47"/>
      <c r="EE852" s="47"/>
      <c r="EF852" s="47"/>
      <c r="EG852" s="47"/>
      <c r="EH852" s="47"/>
      <c r="EI852" s="47"/>
      <c r="EJ852" s="47"/>
      <c r="EK852" s="47"/>
      <c r="EL852" s="47"/>
      <c r="EM852" s="47"/>
      <c r="EN852" s="47"/>
      <c r="EO852" s="47"/>
      <c r="EP852" s="47"/>
      <c r="EQ852" s="47"/>
      <c r="ER852" s="47"/>
      <c r="ES852" s="47"/>
      <c r="EX852" s="48"/>
      <c r="EY852" s="48"/>
      <c r="EZ852" s="48"/>
      <c r="FA852" s="48"/>
      <c r="FB852" s="48"/>
      <c r="FC852" s="48"/>
      <c r="FD852" s="48"/>
    </row>
    <row r="853" spans="1:160" s="19" customFormat="1" ht="15" customHeight="1" x14ac:dyDescent="0.25">
      <c r="A853" s="82"/>
      <c r="B853" s="82"/>
      <c r="C853" s="82"/>
      <c r="AF853" s="82"/>
      <c r="AG853" s="82"/>
      <c r="AH853" s="81"/>
      <c r="AI853" s="45"/>
      <c r="AJ853" s="46"/>
      <c r="AK853" s="46"/>
      <c r="AL853" s="46"/>
      <c r="AM853" s="46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  <c r="BG853" s="45"/>
      <c r="BH853" s="45"/>
      <c r="BI853" s="45"/>
      <c r="BJ853" s="45"/>
      <c r="BK853" s="45"/>
      <c r="BL853" s="45"/>
      <c r="BM853" s="45"/>
      <c r="BN853" s="45"/>
      <c r="BO853" s="45"/>
      <c r="BP853" s="45"/>
      <c r="BQ853" s="45"/>
      <c r="BR853" s="47"/>
      <c r="BS853" s="47"/>
      <c r="BT853" s="47"/>
      <c r="BU853" s="47"/>
      <c r="BV853" s="47"/>
      <c r="BW853" s="47"/>
      <c r="BX853" s="47"/>
      <c r="BY853" s="47"/>
      <c r="BZ853" s="47"/>
      <c r="CA853" s="47"/>
      <c r="CB853" s="47"/>
      <c r="CC853" s="47"/>
      <c r="CD853" s="47"/>
      <c r="CE853" s="47"/>
      <c r="CF853" s="47"/>
      <c r="CG853" s="47"/>
      <c r="CH853" s="47"/>
      <c r="CI853" s="47"/>
      <c r="CJ853" s="47"/>
      <c r="CK853" s="47"/>
      <c r="CL853" s="47"/>
      <c r="CM853" s="47"/>
      <c r="CN853" s="47"/>
      <c r="CO853" s="47"/>
      <c r="CP853" s="47"/>
      <c r="CQ853" s="47"/>
      <c r="CR853" s="47"/>
      <c r="CS853" s="47"/>
      <c r="CT853" s="47"/>
      <c r="CU853" s="47"/>
      <c r="CV853" s="47"/>
      <c r="CW853" s="47"/>
      <c r="CX853" s="47"/>
      <c r="CY853" s="47"/>
      <c r="CZ853" s="47"/>
      <c r="DA853" s="47"/>
      <c r="DB853" s="47"/>
      <c r="DC853" s="47"/>
      <c r="DD853" s="47"/>
      <c r="DE853" s="47"/>
      <c r="DF853" s="47"/>
      <c r="DG853" s="47"/>
      <c r="DH853" s="47"/>
      <c r="DI853" s="47"/>
      <c r="DJ853" s="47"/>
      <c r="DK853" s="47"/>
      <c r="DL853" s="47"/>
      <c r="DM853" s="47"/>
      <c r="DN853" s="47"/>
      <c r="DO853" s="47"/>
      <c r="DP853" s="47"/>
      <c r="DQ853" s="47"/>
      <c r="DR853" s="47"/>
      <c r="DS853" s="47"/>
      <c r="DT853" s="47"/>
      <c r="DU853" s="47"/>
      <c r="DV853" s="47"/>
      <c r="DW853" s="47"/>
      <c r="DX853" s="47"/>
      <c r="DY853" s="47"/>
      <c r="DZ853" s="47"/>
      <c r="EA853" s="47"/>
      <c r="EB853" s="47"/>
      <c r="EC853" s="47"/>
      <c r="ED853" s="47"/>
      <c r="EE853" s="47"/>
      <c r="EF853" s="47"/>
      <c r="EG853" s="47"/>
      <c r="EH853" s="47"/>
      <c r="EI853" s="47"/>
      <c r="EJ853" s="47"/>
      <c r="EK853" s="47"/>
      <c r="EL853" s="47"/>
      <c r="EM853" s="47"/>
      <c r="EN853" s="47"/>
      <c r="EO853" s="47"/>
      <c r="EP853" s="47"/>
      <c r="EQ853" s="47"/>
      <c r="ER853" s="47"/>
      <c r="ES853" s="47"/>
      <c r="EX853" s="48"/>
      <c r="EY853" s="48"/>
      <c r="EZ853" s="48"/>
      <c r="FA853" s="48"/>
      <c r="FB853" s="48"/>
      <c r="FC853" s="48"/>
      <c r="FD853" s="48"/>
    </row>
    <row r="854" spans="1:160" s="19" customFormat="1" ht="15" customHeight="1" x14ac:dyDescent="0.25">
      <c r="A854" s="82"/>
      <c r="B854" s="82"/>
      <c r="C854" s="82"/>
      <c r="AF854" s="82"/>
      <c r="AG854" s="82"/>
      <c r="AH854" s="81"/>
      <c r="AI854" s="45"/>
      <c r="AJ854" s="46"/>
      <c r="AK854" s="46"/>
      <c r="AL854" s="46"/>
      <c r="AM854" s="46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  <c r="BG854" s="45"/>
      <c r="BH854" s="45"/>
      <c r="BI854" s="45"/>
      <c r="BJ854" s="45"/>
      <c r="BK854" s="45"/>
      <c r="BL854" s="45"/>
      <c r="BM854" s="45"/>
      <c r="BN854" s="45"/>
      <c r="BO854" s="45"/>
      <c r="BP854" s="45"/>
      <c r="BQ854" s="45"/>
      <c r="BR854" s="47"/>
      <c r="BS854" s="47"/>
      <c r="BT854" s="47"/>
      <c r="BU854" s="47"/>
      <c r="BV854" s="47"/>
      <c r="BW854" s="47"/>
      <c r="BX854" s="47"/>
      <c r="BY854" s="47"/>
      <c r="BZ854" s="47"/>
      <c r="CA854" s="47"/>
      <c r="CB854" s="47"/>
      <c r="CC854" s="47"/>
      <c r="CD854" s="47"/>
      <c r="CE854" s="47"/>
      <c r="CF854" s="47"/>
      <c r="CG854" s="47"/>
      <c r="CH854" s="47"/>
      <c r="CI854" s="47"/>
      <c r="CJ854" s="47"/>
      <c r="CK854" s="47"/>
      <c r="CL854" s="47"/>
      <c r="CM854" s="47"/>
      <c r="CN854" s="47"/>
      <c r="CO854" s="47"/>
      <c r="CP854" s="47"/>
      <c r="CQ854" s="47"/>
      <c r="CR854" s="47"/>
      <c r="CS854" s="47"/>
      <c r="CT854" s="47"/>
      <c r="CU854" s="47"/>
      <c r="CV854" s="47"/>
      <c r="CW854" s="47"/>
      <c r="CX854" s="47"/>
      <c r="CY854" s="47"/>
      <c r="CZ854" s="47"/>
      <c r="DA854" s="47"/>
      <c r="DB854" s="47"/>
      <c r="DC854" s="47"/>
      <c r="DD854" s="47"/>
      <c r="DE854" s="47"/>
      <c r="DF854" s="47"/>
      <c r="DG854" s="47"/>
      <c r="DH854" s="47"/>
      <c r="DI854" s="47"/>
      <c r="DJ854" s="47"/>
      <c r="DK854" s="47"/>
      <c r="DL854" s="47"/>
      <c r="DM854" s="47"/>
      <c r="DN854" s="47"/>
      <c r="DO854" s="47"/>
      <c r="DP854" s="47"/>
      <c r="DQ854" s="47"/>
      <c r="DR854" s="47"/>
      <c r="DS854" s="47"/>
      <c r="DT854" s="47"/>
      <c r="DU854" s="47"/>
      <c r="DV854" s="47"/>
      <c r="DW854" s="47"/>
      <c r="DX854" s="47"/>
      <c r="DY854" s="47"/>
      <c r="DZ854" s="47"/>
      <c r="EA854" s="47"/>
      <c r="EB854" s="47"/>
      <c r="EC854" s="47"/>
      <c r="ED854" s="47"/>
      <c r="EE854" s="47"/>
      <c r="EF854" s="47"/>
      <c r="EG854" s="47"/>
      <c r="EH854" s="47"/>
      <c r="EI854" s="47"/>
      <c r="EJ854" s="47"/>
      <c r="EK854" s="47"/>
      <c r="EL854" s="47"/>
      <c r="EM854" s="47"/>
      <c r="EN854" s="47"/>
      <c r="EO854" s="47"/>
      <c r="EP854" s="47"/>
      <c r="EQ854" s="47"/>
      <c r="ER854" s="47"/>
      <c r="ES854" s="47"/>
      <c r="EX854" s="48"/>
      <c r="EY854" s="48"/>
      <c r="EZ854" s="48"/>
      <c r="FA854" s="48"/>
      <c r="FB854" s="48"/>
      <c r="FC854" s="48"/>
      <c r="FD854" s="48"/>
    </row>
    <row r="855" spans="1:160" s="19" customFormat="1" ht="15" customHeight="1" x14ac:dyDescent="0.25">
      <c r="A855" s="82"/>
      <c r="B855" s="82"/>
      <c r="C855" s="82"/>
      <c r="AF855" s="82"/>
      <c r="AG855" s="82"/>
      <c r="AH855" s="81"/>
      <c r="AI855" s="45"/>
      <c r="AJ855" s="46"/>
      <c r="AK855" s="46"/>
      <c r="AL855" s="46"/>
      <c r="AM855" s="46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  <c r="BG855" s="45"/>
      <c r="BH855" s="45"/>
      <c r="BI855" s="45"/>
      <c r="BJ855" s="45"/>
      <c r="BK855" s="45"/>
      <c r="BL855" s="45"/>
      <c r="BM855" s="45"/>
      <c r="BN855" s="45"/>
      <c r="BO855" s="45"/>
      <c r="BP855" s="45"/>
      <c r="BQ855" s="45"/>
      <c r="BR855" s="47"/>
      <c r="BS855" s="47"/>
      <c r="BT855" s="47"/>
      <c r="BU855" s="47"/>
      <c r="BV855" s="47"/>
      <c r="BW855" s="47"/>
      <c r="BX855" s="47"/>
      <c r="BY855" s="47"/>
      <c r="BZ855" s="47"/>
      <c r="CA855" s="47"/>
      <c r="CB855" s="47"/>
      <c r="CC855" s="47"/>
      <c r="CD855" s="47"/>
      <c r="CE855" s="47"/>
      <c r="CF855" s="47"/>
      <c r="CG855" s="47"/>
      <c r="CH855" s="47"/>
      <c r="CI855" s="47"/>
      <c r="CJ855" s="47"/>
      <c r="CK855" s="47"/>
      <c r="CL855" s="47"/>
      <c r="CM855" s="47"/>
      <c r="CN855" s="47"/>
      <c r="CO855" s="47"/>
      <c r="CP855" s="47"/>
      <c r="CQ855" s="47"/>
      <c r="CR855" s="47"/>
      <c r="CS855" s="47"/>
      <c r="CT855" s="47"/>
      <c r="CU855" s="47"/>
      <c r="CV855" s="47"/>
      <c r="CW855" s="47"/>
      <c r="CX855" s="47"/>
      <c r="CY855" s="47"/>
      <c r="CZ855" s="47"/>
      <c r="DA855" s="47"/>
      <c r="DB855" s="47"/>
      <c r="DC855" s="47"/>
      <c r="DD855" s="47"/>
      <c r="DE855" s="47"/>
      <c r="DF855" s="47"/>
      <c r="DG855" s="47"/>
      <c r="DH855" s="47"/>
      <c r="DI855" s="47"/>
      <c r="DJ855" s="47"/>
      <c r="DK855" s="47"/>
      <c r="DL855" s="47"/>
      <c r="DM855" s="47"/>
      <c r="DN855" s="47"/>
      <c r="DO855" s="47"/>
      <c r="DP855" s="47"/>
      <c r="DQ855" s="47"/>
      <c r="DR855" s="47"/>
      <c r="DS855" s="47"/>
      <c r="DT855" s="47"/>
      <c r="DU855" s="47"/>
      <c r="DV855" s="47"/>
      <c r="DW855" s="47"/>
      <c r="DX855" s="47"/>
      <c r="DY855" s="47"/>
      <c r="DZ855" s="47"/>
      <c r="EA855" s="47"/>
      <c r="EB855" s="47"/>
      <c r="EC855" s="47"/>
      <c r="ED855" s="47"/>
      <c r="EE855" s="47"/>
      <c r="EF855" s="47"/>
      <c r="EG855" s="47"/>
      <c r="EH855" s="47"/>
      <c r="EI855" s="47"/>
      <c r="EJ855" s="47"/>
      <c r="EK855" s="47"/>
      <c r="EL855" s="47"/>
      <c r="EM855" s="47"/>
      <c r="EN855" s="47"/>
      <c r="EO855" s="47"/>
      <c r="EP855" s="47"/>
      <c r="EQ855" s="47"/>
      <c r="ER855" s="47"/>
      <c r="ES855" s="47"/>
      <c r="EX855" s="48"/>
      <c r="EY855" s="48"/>
      <c r="EZ855" s="48"/>
      <c r="FA855" s="48"/>
      <c r="FB855" s="48"/>
      <c r="FC855" s="48"/>
      <c r="FD855" s="48"/>
    </row>
    <row r="856" spans="1:160" s="19" customFormat="1" ht="15" customHeight="1" x14ac:dyDescent="0.25">
      <c r="A856" s="82"/>
      <c r="B856" s="82"/>
      <c r="C856" s="82"/>
      <c r="AF856" s="82"/>
      <c r="AG856" s="82"/>
      <c r="AH856" s="81"/>
      <c r="AI856" s="45"/>
      <c r="AJ856" s="46"/>
      <c r="AK856" s="46"/>
      <c r="AL856" s="46"/>
      <c r="AM856" s="46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  <c r="BJ856" s="45"/>
      <c r="BK856" s="45"/>
      <c r="BL856" s="45"/>
      <c r="BM856" s="45"/>
      <c r="BN856" s="45"/>
      <c r="BO856" s="45"/>
      <c r="BP856" s="45"/>
      <c r="BQ856" s="45"/>
      <c r="BR856" s="47"/>
      <c r="BS856" s="47"/>
      <c r="BT856" s="47"/>
      <c r="BU856" s="47"/>
      <c r="BV856" s="47"/>
      <c r="BW856" s="47"/>
      <c r="BX856" s="47"/>
      <c r="BY856" s="47"/>
      <c r="BZ856" s="47"/>
      <c r="CA856" s="47"/>
      <c r="CB856" s="47"/>
      <c r="CC856" s="47"/>
      <c r="CD856" s="47"/>
      <c r="CE856" s="47"/>
      <c r="CF856" s="47"/>
      <c r="CG856" s="47"/>
      <c r="CH856" s="47"/>
      <c r="CI856" s="47"/>
      <c r="CJ856" s="47"/>
      <c r="CK856" s="47"/>
      <c r="CL856" s="47"/>
      <c r="CM856" s="47"/>
      <c r="CN856" s="47"/>
      <c r="CO856" s="47"/>
      <c r="CP856" s="47"/>
      <c r="CQ856" s="47"/>
      <c r="CR856" s="47"/>
      <c r="CS856" s="47"/>
      <c r="CT856" s="47"/>
      <c r="CU856" s="47"/>
      <c r="CV856" s="47"/>
      <c r="CW856" s="47"/>
      <c r="CX856" s="47"/>
      <c r="CY856" s="47"/>
      <c r="CZ856" s="47"/>
      <c r="DA856" s="47"/>
      <c r="DB856" s="47"/>
      <c r="DC856" s="47"/>
      <c r="DD856" s="47"/>
      <c r="DE856" s="47"/>
      <c r="DF856" s="47"/>
      <c r="DG856" s="47"/>
      <c r="DH856" s="47"/>
      <c r="DI856" s="47"/>
      <c r="DJ856" s="47"/>
      <c r="DK856" s="47"/>
      <c r="DL856" s="47"/>
      <c r="DM856" s="47"/>
      <c r="DN856" s="47"/>
      <c r="DO856" s="47"/>
      <c r="DP856" s="47"/>
      <c r="DQ856" s="47"/>
      <c r="DR856" s="47"/>
      <c r="DS856" s="47"/>
      <c r="DT856" s="47"/>
      <c r="DU856" s="47"/>
      <c r="DV856" s="47"/>
      <c r="DW856" s="47"/>
      <c r="DX856" s="47"/>
      <c r="DY856" s="47"/>
      <c r="DZ856" s="47"/>
      <c r="EA856" s="47"/>
      <c r="EB856" s="47"/>
      <c r="EC856" s="47"/>
      <c r="ED856" s="47"/>
      <c r="EE856" s="47"/>
      <c r="EF856" s="47"/>
      <c r="EG856" s="47"/>
      <c r="EH856" s="47"/>
      <c r="EI856" s="47"/>
      <c r="EJ856" s="47"/>
      <c r="EK856" s="47"/>
      <c r="EL856" s="47"/>
      <c r="EM856" s="47"/>
      <c r="EN856" s="47"/>
      <c r="EO856" s="47"/>
      <c r="EP856" s="47"/>
      <c r="EQ856" s="47"/>
      <c r="ER856" s="47"/>
      <c r="ES856" s="47"/>
      <c r="EX856" s="48"/>
      <c r="EY856" s="48"/>
      <c r="EZ856" s="48"/>
      <c r="FA856" s="48"/>
      <c r="FB856" s="48"/>
      <c r="FC856" s="48"/>
      <c r="FD856" s="48"/>
    </row>
    <row r="857" spans="1:160" s="19" customFormat="1" ht="15" customHeight="1" x14ac:dyDescent="0.25">
      <c r="A857" s="82"/>
      <c r="B857" s="82"/>
      <c r="C857" s="82"/>
      <c r="AF857" s="82"/>
      <c r="AG857" s="82"/>
      <c r="AH857" s="81"/>
      <c r="AI857" s="45"/>
      <c r="AJ857" s="46"/>
      <c r="AK857" s="46"/>
      <c r="AL857" s="46"/>
      <c r="AM857" s="46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  <c r="BG857" s="45"/>
      <c r="BH857" s="45"/>
      <c r="BI857" s="45"/>
      <c r="BJ857" s="45"/>
      <c r="BK857" s="45"/>
      <c r="BL857" s="45"/>
      <c r="BM857" s="45"/>
      <c r="BN857" s="45"/>
      <c r="BO857" s="45"/>
      <c r="BP857" s="45"/>
      <c r="BQ857" s="45"/>
      <c r="BR857" s="47"/>
      <c r="BS857" s="47"/>
      <c r="BT857" s="47"/>
      <c r="BU857" s="47"/>
      <c r="BV857" s="47"/>
      <c r="BW857" s="47"/>
      <c r="BX857" s="47"/>
      <c r="BY857" s="47"/>
      <c r="BZ857" s="47"/>
      <c r="CA857" s="47"/>
      <c r="CB857" s="47"/>
      <c r="CC857" s="47"/>
      <c r="CD857" s="47"/>
      <c r="CE857" s="47"/>
      <c r="CF857" s="47"/>
      <c r="CG857" s="47"/>
      <c r="CH857" s="47"/>
      <c r="CI857" s="47"/>
      <c r="CJ857" s="47"/>
      <c r="CK857" s="47"/>
      <c r="CL857" s="47"/>
      <c r="CM857" s="47"/>
      <c r="CN857" s="47"/>
      <c r="CO857" s="47"/>
      <c r="CP857" s="47"/>
      <c r="CQ857" s="47"/>
      <c r="CR857" s="47"/>
      <c r="CS857" s="47"/>
      <c r="CT857" s="47"/>
      <c r="CU857" s="47"/>
      <c r="CV857" s="47"/>
      <c r="CW857" s="47"/>
      <c r="CX857" s="47"/>
      <c r="CY857" s="47"/>
      <c r="CZ857" s="47"/>
      <c r="DA857" s="47"/>
      <c r="DB857" s="47"/>
      <c r="DC857" s="47"/>
      <c r="DD857" s="47"/>
      <c r="DE857" s="47"/>
      <c r="DF857" s="47"/>
      <c r="DG857" s="47"/>
      <c r="DH857" s="47"/>
      <c r="DI857" s="47"/>
      <c r="DJ857" s="47"/>
      <c r="DK857" s="47"/>
      <c r="DL857" s="47"/>
      <c r="DM857" s="47"/>
      <c r="DN857" s="47"/>
      <c r="DO857" s="47"/>
      <c r="DP857" s="47"/>
      <c r="DQ857" s="47"/>
      <c r="DR857" s="47"/>
      <c r="DS857" s="47"/>
      <c r="DT857" s="47"/>
      <c r="DU857" s="47"/>
      <c r="DV857" s="47"/>
      <c r="DW857" s="47"/>
      <c r="DX857" s="47"/>
      <c r="DY857" s="47"/>
      <c r="DZ857" s="47"/>
      <c r="EA857" s="47"/>
      <c r="EB857" s="47"/>
      <c r="EC857" s="47"/>
      <c r="ED857" s="47"/>
      <c r="EE857" s="47"/>
      <c r="EF857" s="47"/>
      <c r="EG857" s="47"/>
      <c r="EH857" s="47"/>
      <c r="EI857" s="47"/>
      <c r="EJ857" s="47"/>
      <c r="EK857" s="47"/>
      <c r="EL857" s="47"/>
      <c r="EM857" s="47"/>
      <c r="EN857" s="47"/>
      <c r="EO857" s="47"/>
      <c r="EP857" s="47"/>
      <c r="EQ857" s="47"/>
      <c r="ER857" s="47"/>
      <c r="ES857" s="47"/>
      <c r="EX857" s="48"/>
      <c r="EY857" s="48"/>
      <c r="EZ857" s="48"/>
      <c r="FA857" s="48"/>
      <c r="FB857" s="48"/>
      <c r="FC857" s="48"/>
      <c r="FD857" s="48"/>
    </row>
    <row r="858" spans="1:160" s="19" customFormat="1" ht="15" customHeight="1" x14ac:dyDescent="0.25">
      <c r="A858" s="82"/>
      <c r="B858" s="82"/>
      <c r="C858" s="82"/>
      <c r="AF858" s="82"/>
      <c r="AG858" s="82"/>
      <c r="AH858" s="81"/>
      <c r="AI858" s="45"/>
      <c r="AJ858" s="46"/>
      <c r="AK858" s="46"/>
      <c r="AL858" s="46"/>
      <c r="AM858" s="46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  <c r="BG858" s="45"/>
      <c r="BH858" s="45"/>
      <c r="BI858" s="45"/>
      <c r="BJ858" s="45"/>
      <c r="BK858" s="45"/>
      <c r="BL858" s="45"/>
      <c r="BM858" s="45"/>
      <c r="BN858" s="45"/>
      <c r="BO858" s="45"/>
      <c r="BP858" s="45"/>
      <c r="BQ858" s="45"/>
      <c r="BR858" s="47"/>
      <c r="BS858" s="47"/>
      <c r="BT858" s="47"/>
      <c r="BU858" s="47"/>
      <c r="BV858" s="47"/>
      <c r="BW858" s="47"/>
      <c r="BX858" s="47"/>
      <c r="BY858" s="47"/>
      <c r="BZ858" s="47"/>
      <c r="CA858" s="47"/>
      <c r="CB858" s="47"/>
      <c r="CC858" s="47"/>
      <c r="CD858" s="47"/>
      <c r="CE858" s="47"/>
      <c r="CF858" s="47"/>
      <c r="CG858" s="47"/>
      <c r="CH858" s="47"/>
      <c r="CI858" s="47"/>
      <c r="CJ858" s="47"/>
      <c r="CK858" s="47"/>
      <c r="CL858" s="47"/>
      <c r="CM858" s="47"/>
      <c r="CN858" s="47"/>
      <c r="CO858" s="47"/>
      <c r="CP858" s="47"/>
      <c r="CQ858" s="47"/>
      <c r="CR858" s="47"/>
      <c r="CS858" s="47"/>
      <c r="CT858" s="47"/>
      <c r="CU858" s="47"/>
      <c r="CV858" s="47"/>
      <c r="CW858" s="47"/>
      <c r="CX858" s="47"/>
      <c r="CY858" s="47"/>
      <c r="CZ858" s="47"/>
      <c r="DA858" s="47"/>
      <c r="DB858" s="47"/>
      <c r="DC858" s="47"/>
      <c r="DD858" s="47"/>
      <c r="DE858" s="47"/>
      <c r="DF858" s="47"/>
      <c r="DG858" s="47"/>
      <c r="DH858" s="47"/>
      <c r="DI858" s="47"/>
      <c r="DJ858" s="47"/>
      <c r="DK858" s="47"/>
      <c r="DL858" s="47"/>
      <c r="DM858" s="47"/>
      <c r="DN858" s="47"/>
      <c r="DO858" s="47"/>
      <c r="DP858" s="47"/>
      <c r="DQ858" s="47"/>
      <c r="DR858" s="47"/>
      <c r="DS858" s="47"/>
      <c r="DT858" s="47"/>
      <c r="DU858" s="47"/>
      <c r="DV858" s="47"/>
      <c r="DW858" s="47"/>
      <c r="DX858" s="47"/>
      <c r="DY858" s="47"/>
      <c r="DZ858" s="47"/>
      <c r="EA858" s="47"/>
      <c r="EB858" s="47"/>
      <c r="EC858" s="47"/>
      <c r="ED858" s="47"/>
      <c r="EE858" s="47"/>
      <c r="EF858" s="47"/>
      <c r="EG858" s="47"/>
      <c r="EH858" s="47"/>
      <c r="EI858" s="47"/>
      <c r="EJ858" s="47"/>
      <c r="EK858" s="47"/>
      <c r="EL858" s="47"/>
      <c r="EM858" s="47"/>
      <c r="EN858" s="47"/>
      <c r="EO858" s="47"/>
      <c r="EP858" s="47"/>
      <c r="EQ858" s="47"/>
      <c r="ER858" s="47"/>
      <c r="ES858" s="47"/>
      <c r="EX858" s="48"/>
      <c r="EY858" s="48"/>
      <c r="EZ858" s="48"/>
      <c r="FA858" s="48"/>
      <c r="FB858" s="48"/>
      <c r="FC858" s="48"/>
      <c r="FD858" s="48"/>
    </row>
    <row r="859" spans="1:160" s="19" customFormat="1" ht="15" customHeight="1" x14ac:dyDescent="0.25">
      <c r="A859" s="82"/>
      <c r="B859" s="82"/>
      <c r="C859" s="82"/>
      <c r="AF859" s="82"/>
      <c r="AG859" s="82"/>
      <c r="AH859" s="81"/>
      <c r="AI859" s="45"/>
      <c r="AJ859" s="46"/>
      <c r="AK859" s="46"/>
      <c r="AL859" s="46"/>
      <c r="AM859" s="46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  <c r="BJ859" s="45"/>
      <c r="BK859" s="45"/>
      <c r="BL859" s="45"/>
      <c r="BM859" s="45"/>
      <c r="BN859" s="45"/>
      <c r="BO859" s="45"/>
      <c r="BP859" s="45"/>
      <c r="BQ859" s="45"/>
      <c r="BR859" s="47"/>
      <c r="BS859" s="47"/>
      <c r="BT859" s="47"/>
      <c r="BU859" s="47"/>
      <c r="BV859" s="47"/>
      <c r="BW859" s="47"/>
      <c r="BX859" s="47"/>
      <c r="BY859" s="47"/>
      <c r="BZ859" s="47"/>
      <c r="CA859" s="47"/>
      <c r="CB859" s="47"/>
      <c r="CC859" s="47"/>
      <c r="CD859" s="47"/>
      <c r="CE859" s="47"/>
      <c r="CF859" s="47"/>
      <c r="CG859" s="47"/>
      <c r="CH859" s="47"/>
      <c r="CI859" s="47"/>
      <c r="CJ859" s="47"/>
      <c r="CK859" s="47"/>
      <c r="CL859" s="47"/>
      <c r="CM859" s="47"/>
      <c r="CN859" s="47"/>
      <c r="CO859" s="47"/>
      <c r="CP859" s="47"/>
      <c r="CQ859" s="47"/>
      <c r="CR859" s="47"/>
      <c r="CS859" s="47"/>
      <c r="CT859" s="47"/>
      <c r="CU859" s="47"/>
      <c r="CV859" s="47"/>
      <c r="CW859" s="47"/>
      <c r="CX859" s="47"/>
      <c r="CY859" s="47"/>
      <c r="CZ859" s="47"/>
      <c r="DA859" s="47"/>
      <c r="DB859" s="47"/>
      <c r="DC859" s="47"/>
      <c r="DD859" s="47"/>
      <c r="DE859" s="47"/>
      <c r="DF859" s="47"/>
      <c r="DG859" s="47"/>
      <c r="DH859" s="47"/>
      <c r="DI859" s="47"/>
      <c r="DJ859" s="47"/>
      <c r="DK859" s="47"/>
      <c r="DL859" s="47"/>
      <c r="DM859" s="47"/>
      <c r="DN859" s="47"/>
      <c r="DO859" s="47"/>
      <c r="DP859" s="47"/>
      <c r="DQ859" s="47"/>
      <c r="DR859" s="47"/>
      <c r="DS859" s="47"/>
      <c r="DT859" s="47"/>
      <c r="DU859" s="47"/>
      <c r="DV859" s="47"/>
      <c r="DW859" s="47"/>
      <c r="DX859" s="47"/>
      <c r="DY859" s="47"/>
      <c r="DZ859" s="47"/>
      <c r="EA859" s="47"/>
      <c r="EB859" s="47"/>
      <c r="EC859" s="47"/>
      <c r="ED859" s="47"/>
      <c r="EE859" s="47"/>
      <c r="EF859" s="47"/>
      <c r="EG859" s="47"/>
      <c r="EH859" s="47"/>
      <c r="EI859" s="47"/>
      <c r="EJ859" s="47"/>
      <c r="EK859" s="47"/>
      <c r="EL859" s="47"/>
      <c r="EM859" s="47"/>
      <c r="EN859" s="47"/>
      <c r="EO859" s="47"/>
      <c r="EP859" s="47"/>
      <c r="EQ859" s="47"/>
      <c r="ER859" s="47"/>
      <c r="ES859" s="47"/>
      <c r="EX859" s="48"/>
      <c r="EY859" s="48"/>
      <c r="EZ859" s="48"/>
      <c r="FA859" s="48"/>
      <c r="FB859" s="48"/>
      <c r="FC859" s="48"/>
      <c r="FD859" s="48"/>
    </row>
    <row r="860" spans="1:160" s="19" customFormat="1" ht="15" customHeight="1" x14ac:dyDescent="0.25">
      <c r="A860" s="82"/>
      <c r="B860" s="82"/>
      <c r="C860" s="82"/>
      <c r="AF860" s="82"/>
      <c r="AG860" s="82"/>
      <c r="AH860" s="81"/>
      <c r="AI860" s="45"/>
      <c r="AJ860" s="46"/>
      <c r="AK860" s="46"/>
      <c r="AL860" s="46"/>
      <c r="AM860" s="46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  <c r="BJ860" s="45"/>
      <c r="BK860" s="45"/>
      <c r="BL860" s="45"/>
      <c r="BM860" s="45"/>
      <c r="BN860" s="45"/>
      <c r="BO860" s="45"/>
      <c r="BP860" s="45"/>
      <c r="BQ860" s="45"/>
      <c r="BR860" s="47"/>
      <c r="BS860" s="47"/>
      <c r="BT860" s="47"/>
      <c r="BU860" s="47"/>
      <c r="BV860" s="47"/>
      <c r="BW860" s="47"/>
      <c r="BX860" s="47"/>
      <c r="BY860" s="47"/>
      <c r="BZ860" s="47"/>
      <c r="CA860" s="47"/>
      <c r="CB860" s="47"/>
      <c r="CC860" s="47"/>
      <c r="CD860" s="47"/>
      <c r="CE860" s="47"/>
      <c r="CF860" s="47"/>
      <c r="CG860" s="47"/>
      <c r="CH860" s="47"/>
      <c r="CI860" s="47"/>
      <c r="CJ860" s="47"/>
      <c r="CK860" s="47"/>
      <c r="CL860" s="47"/>
      <c r="CM860" s="47"/>
      <c r="CN860" s="47"/>
      <c r="CO860" s="47"/>
      <c r="CP860" s="47"/>
      <c r="CQ860" s="47"/>
      <c r="CR860" s="47"/>
      <c r="CS860" s="47"/>
      <c r="CT860" s="47"/>
      <c r="CU860" s="47"/>
      <c r="CV860" s="47"/>
      <c r="CW860" s="47"/>
      <c r="CX860" s="47"/>
      <c r="CY860" s="47"/>
      <c r="CZ860" s="47"/>
      <c r="DA860" s="47"/>
      <c r="DB860" s="47"/>
      <c r="DC860" s="47"/>
      <c r="DD860" s="47"/>
      <c r="DE860" s="47"/>
      <c r="DF860" s="47"/>
      <c r="DG860" s="47"/>
      <c r="DH860" s="47"/>
      <c r="DI860" s="47"/>
      <c r="DJ860" s="47"/>
      <c r="DK860" s="47"/>
      <c r="DL860" s="47"/>
      <c r="DM860" s="47"/>
      <c r="DN860" s="47"/>
      <c r="DO860" s="47"/>
      <c r="DP860" s="47"/>
      <c r="DQ860" s="47"/>
      <c r="DR860" s="47"/>
      <c r="DS860" s="47"/>
      <c r="DT860" s="47"/>
      <c r="DU860" s="47"/>
      <c r="DV860" s="47"/>
      <c r="DW860" s="47"/>
      <c r="DX860" s="47"/>
      <c r="DY860" s="47"/>
      <c r="DZ860" s="47"/>
      <c r="EA860" s="47"/>
      <c r="EB860" s="47"/>
      <c r="EC860" s="47"/>
      <c r="ED860" s="47"/>
      <c r="EE860" s="47"/>
      <c r="EF860" s="47"/>
      <c r="EG860" s="47"/>
      <c r="EH860" s="47"/>
      <c r="EI860" s="47"/>
      <c r="EJ860" s="47"/>
      <c r="EK860" s="47"/>
      <c r="EL860" s="47"/>
      <c r="EM860" s="47"/>
      <c r="EN860" s="47"/>
      <c r="EO860" s="47"/>
      <c r="EP860" s="47"/>
      <c r="EQ860" s="47"/>
      <c r="ER860" s="47"/>
      <c r="ES860" s="47"/>
      <c r="EX860" s="48"/>
      <c r="EY860" s="48"/>
      <c r="EZ860" s="48"/>
      <c r="FA860" s="48"/>
      <c r="FB860" s="48"/>
      <c r="FC860" s="48"/>
      <c r="FD860" s="48"/>
    </row>
    <row r="861" spans="1:160" s="19" customFormat="1" ht="15" customHeight="1" x14ac:dyDescent="0.25">
      <c r="A861" s="82"/>
      <c r="B861" s="82"/>
      <c r="C861" s="82"/>
      <c r="AF861" s="82"/>
      <c r="AG861" s="82"/>
      <c r="AH861" s="81"/>
      <c r="AI861" s="45"/>
      <c r="AJ861" s="46"/>
      <c r="AK861" s="46"/>
      <c r="AL861" s="46"/>
      <c r="AM861" s="46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  <c r="BJ861" s="45"/>
      <c r="BK861" s="45"/>
      <c r="BL861" s="45"/>
      <c r="BM861" s="45"/>
      <c r="BN861" s="45"/>
      <c r="BO861" s="45"/>
      <c r="BP861" s="45"/>
      <c r="BQ861" s="45"/>
      <c r="BR861" s="47"/>
      <c r="BS861" s="47"/>
      <c r="BT861" s="47"/>
      <c r="BU861" s="47"/>
      <c r="BV861" s="47"/>
      <c r="BW861" s="47"/>
      <c r="BX861" s="47"/>
      <c r="BY861" s="47"/>
      <c r="BZ861" s="47"/>
      <c r="CA861" s="47"/>
      <c r="CB861" s="47"/>
      <c r="CC861" s="47"/>
      <c r="CD861" s="47"/>
      <c r="CE861" s="47"/>
      <c r="CF861" s="47"/>
      <c r="CG861" s="47"/>
      <c r="CH861" s="47"/>
      <c r="CI861" s="47"/>
      <c r="CJ861" s="47"/>
      <c r="CK861" s="47"/>
      <c r="CL861" s="47"/>
      <c r="CM861" s="47"/>
      <c r="CN861" s="47"/>
      <c r="CO861" s="47"/>
      <c r="CP861" s="47"/>
      <c r="CQ861" s="47"/>
      <c r="CR861" s="47"/>
      <c r="CS861" s="47"/>
      <c r="CT861" s="47"/>
      <c r="CU861" s="47"/>
      <c r="CV861" s="47"/>
      <c r="CW861" s="47"/>
      <c r="CX861" s="47"/>
      <c r="CY861" s="47"/>
      <c r="CZ861" s="47"/>
      <c r="DA861" s="47"/>
      <c r="DB861" s="47"/>
      <c r="DC861" s="47"/>
      <c r="DD861" s="47"/>
      <c r="DE861" s="47"/>
      <c r="DF861" s="47"/>
      <c r="DG861" s="47"/>
      <c r="DH861" s="47"/>
      <c r="DI861" s="47"/>
      <c r="DJ861" s="47"/>
      <c r="DK861" s="47"/>
      <c r="DL861" s="47"/>
      <c r="DM861" s="47"/>
      <c r="DN861" s="47"/>
      <c r="DO861" s="47"/>
      <c r="DP861" s="47"/>
      <c r="DQ861" s="47"/>
      <c r="DR861" s="47"/>
      <c r="DS861" s="47"/>
      <c r="DT861" s="47"/>
      <c r="DU861" s="47"/>
      <c r="DV861" s="47"/>
      <c r="DW861" s="47"/>
      <c r="DX861" s="47"/>
      <c r="DY861" s="47"/>
      <c r="DZ861" s="47"/>
      <c r="EA861" s="47"/>
      <c r="EB861" s="47"/>
      <c r="EC861" s="47"/>
      <c r="ED861" s="47"/>
      <c r="EE861" s="47"/>
      <c r="EF861" s="47"/>
      <c r="EG861" s="47"/>
      <c r="EH861" s="47"/>
      <c r="EI861" s="47"/>
      <c r="EJ861" s="47"/>
      <c r="EK861" s="47"/>
      <c r="EL861" s="47"/>
      <c r="EM861" s="47"/>
      <c r="EN861" s="47"/>
      <c r="EO861" s="47"/>
      <c r="EP861" s="47"/>
      <c r="EQ861" s="47"/>
      <c r="ER861" s="47"/>
      <c r="ES861" s="47"/>
      <c r="EX861" s="48"/>
      <c r="EY861" s="48"/>
      <c r="EZ861" s="48"/>
      <c r="FA861" s="48"/>
      <c r="FB861" s="48"/>
      <c r="FC861" s="48"/>
      <c r="FD861" s="48"/>
    </row>
    <row r="862" spans="1:160" s="19" customFormat="1" ht="15" customHeight="1" x14ac:dyDescent="0.25">
      <c r="A862" s="82"/>
      <c r="B862" s="82"/>
      <c r="C862" s="82"/>
      <c r="AF862" s="82"/>
      <c r="AG862" s="82"/>
      <c r="AH862" s="81"/>
      <c r="AI862" s="45"/>
      <c r="AJ862" s="46"/>
      <c r="AK862" s="46"/>
      <c r="AL862" s="46"/>
      <c r="AM862" s="46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  <c r="BJ862" s="45"/>
      <c r="BK862" s="45"/>
      <c r="BL862" s="45"/>
      <c r="BM862" s="45"/>
      <c r="BN862" s="45"/>
      <c r="BO862" s="45"/>
      <c r="BP862" s="45"/>
      <c r="BQ862" s="45"/>
      <c r="BR862" s="47"/>
      <c r="BS862" s="47"/>
      <c r="BT862" s="47"/>
      <c r="BU862" s="47"/>
      <c r="BV862" s="47"/>
      <c r="BW862" s="47"/>
      <c r="BX862" s="47"/>
      <c r="BY862" s="47"/>
      <c r="BZ862" s="47"/>
      <c r="CA862" s="47"/>
      <c r="CB862" s="47"/>
      <c r="CC862" s="47"/>
      <c r="CD862" s="47"/>
      <c r="CE862" s="47"/>
      <c r="CF862" s="47"/>
      <c r="CG862" s="47"/>
      <c r="CH862" s="47"/>
      <c r="CI862" s="47"/>
      <c r="CJ862" s="47"/>
      <c r="CK862" s="47"/>
      <c r="CL862" s="47"/>
      <c r="CM862" s="47"/>
      <c r="CN862" s="47"/>
      <c r="CO862" s="47"/>
      <c r="CP862" s="47"/>
      <c r="CQ862" s="47"/>
      <c r="CR862" s="47"/>
      <c r="CS862" s="47"/>
      <c r="CT862" s="47"/>
      <c r="CU862" s="47"/>
      <c r="CV862" s="47"/>
      <c r="CW862" s="47"/>
      <c r="CX862" s="47"/>
      <c r="CY862" s="47"/>
      <c r="CZ862" s="47"/>
      <c r="DA862" s="47"/>
      <c r="DB862" s="47"/>
      <c r="DC862" s="47"/>
      <c r="DD862" s="47"/>
      <c r="DE862" s="47"/>
      <c r="DF862" s="47"/>
      <c r="DG862" s="47"/>
      <c r="DH862" s="47"/>
      <c r="DI862" s="47"/>
      <c r="DJ862" s="47"/>
      <c r="DK862" s="47"/>
      <c r="DL862" s="47"/>
      <c r="DM862" s="47"/>
      <c r="DN862" s="47"/>
      <c r="DO862" s="47"/>
      <c r="DP862" s="47"/>
      <c r="DQ862" s="47"/>
      <c r="DR862" s="47"/>
      <c r="DS862" s="47"/>
      <c r="DT862" s="47"/>
      <c r="DU862" s="47"/>
      <c r="DV862" s="47"/>
      <c r="DW862" s="47"/>
      <c r="DX862" s="47"/>
      <c r="DY862" s="47"/>
      <c r="DZ862" s="47"/>
      <c r="EA862" s="47"/>
      <c r="EB862" s="47"/>
      <c r="EC862" s="47"/>
      <c r="ED862" s="47"/>
      <c r="EE862" s="47"/>
      <c r="EF862" s="47"/>
      <c r="EG862" s="47"/>
      <c r="EH862" s="47"/>
      <c r="EI862" s="47"/>
      <c r="EJ862" s="47"/>
      <c r="EK862" s="47"/>
      <c r="EL862" s="47"/>
      <c r="EM862" s="47"/>
      <c r="EN862" s="47"/>
      <c r="EO862" s="47"/>
      <c r="EP862" s="47"/>
      <c r="EQ862" s="47"/>
      <c r="ER862" s="47"/>
      <c r="ES862" s="47"/>
      <c r="EX862" s="48"/>
      <c r="EY862" s="48"/>
      <c r="EZ862" s="48"/>
      <c r="FA862" s="48"/>
      <c r="FB862" s="48"/>
      <c r="FC862" s="48"/>
      <c r="FD862" s="48"/>
    </row>
    <row r="863" spans="1:160" s="19" customFormat="1" ht="15" customHeight="1" x14ac:dyDescent="0.25">
      <c r="A863" s="82"/>
      <c r="B863" s="82"/>
      <c r="C863" s="82"/>
      <c r="AF863" s="82"/>
      <c r="AG863" s="82"/>
      <c r="AH863" s="81"/>
      <c r="AI863" s="45"/>
      <c r="AJ863" s="46"/>
      <c r="AK863" s="46"/>
      <c r="AL863" s="46"/>
      <c r="AM863" s="46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  <c r="BG863" s="45"/>
      <c r="BH863" s="45"/>
      <c r="BI863" s="45"/>
      <c r="BJ863" s="45"/>
      <c r="BK863" s="45"/>
      <c r="BL863" s="45"/>
      <c r="BM863" s="45"/>
      <c r="BN863" s="45"/>
      <c r="BO863" s="45"/>
      <c r="BP863" s="45"/>
      <c r="BQ863" s="45"/>
      <c r="BR863" s="47"/>
      <c r="BS863" s="47"/>
      <c r="BT863" s="47"/>
      <c r="BU863" s="47"/>
      <c r="BV863" s="47"/>
      <c r="BW863" s="47"/>
      <c r="BX863" s="47"/>
      <c r="BY863" s="47"/>
      <c r="BZ863" s="47"/>
      <c r="CA863" s="47"/>
      <c r="CB863" s="47"/>
      <c r="CC863" s="47"/>
      <c r="CD863" s="47"/>
      <c r="CE863" s="47"/>
      <c r="CF863" s="47"/>
      <c r="CG863" s="47"/>
      <c r="CH863" s="47"/>
      <c r="CI863" s="47"/>
      <c r="CJ863" s="47"/>
      <c r="CK863" s="47"/>
      <c r="CL863" s="47"/>
      <c r="CM863" s="47"/>
      <c r="CN863" s="47"/>
      <c r="CO863" s="47"/>
      <c r="CP863" s="47"/>
      <c r="CQ863" s="47"/>
      <c r="CR863" s="47"/>
      <c r="CS863" s="47"/>
      <c r="CT863" s="47"/>
      <c r="CU863" s="47"/>
      <c r="CV863" s="47"/>
      <c r="CW863" s="47"/>
      <c r="CX863" s="47"/>
      <c r="CY863" s="47"/>
      <c r="CZ863" s="47"/>
      <c r="DA863" s="47"/>
      <c r="DB863" s="47"/>
      <c r="DC863" s="47"/>
      <c r="DD863" s="47"/>
      <c r="DE863" s="47"/>
      <c r="DF863" s="47"/>
      <c r="DG863" s="47"/>
      <c r="DH863" s="47"/>
      <c r="DI863" s="47"/>
      <c r="DJ863" s="47"/>
      <c r="DK863" s="47"/>
      <c r="DL863" s="47"/>
      <c r="DM863" s="47"/>
      <c r="DN863" s="47"/>
      <c r="DO863" s="47"/>
      <c r="DP863" s="47"/>
      <c r="DQ863" s="47"/>
      <c r="DR863" s="47"/>
      <c r="DS863" s="47"/>
      <c r="DT863" s="47"/>
      <c r="DU863" s="47"/>
      <c r="DV863" s="47"/>
      <c r="DW863" s="47"/>
      <c r="DX863" s="47"/>
      <c r="DY863" s="47"/>
      <c r="DZ863" s="47"/>
      <c r="EA863" s="47"/>
      <c r="EB863" s="47"/>
      <c r="EC863" s="47"/>
      <c r="ED863" s="47"/>
      <c r="EE863" s="47"/>
      <c r="EF863" s="47"/>
      <c r="EG863" s="47"/>
      <c r="EH863" s="47"/>
      <c r="EI863" s="47"/>
      <c r="EJ863" s="47"/>
      <c r="EK863" s="47"/>
      <c r="EL863" s="47"/>
      <c r="EM863" s="47"/>
      <c r="EN863" s="47"/>
      <c r="EO863" s="47"/>
      <c r="EP863" s="47"/>
      <c r="EQ863" s="47"/>
      <c r="ER863" s="47"/>
      <c r="ES863" s="47"/>
      <c r="EX863" s="48"/>
      <c r="EY863" s="48"/>
      <c r="EZ863" s="48"/>
      <c r="FA863" s="48"/>
      <c r="FB863" s="48"/>
      <c r="FC863" s="48"/>
      <c r="FD863" s="48"/>
    </row>
    <row r="864" spans="1:160" s="19" customFormat="1" ht="15" customHeight="1" x14ac:dyDescent="0.25">
      <c r="A864" s="82"/>
      <c r="B864" s="82"/>
      <c r="C864" s="82"/>
      <c r="AF864" s="82"/>
      <c r="AG864" s="82"/>
      <c r="AH864" s="81"/>
      <c r="AI864" s="45"/>
      <c r="AJ864" s="46"/>
      <c r="AK864" s="46"/>
      <c r="AL864" s="46"/>
      <c r="AM864" s="46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  <c r="BG864" s="45"/>
      <c r="BH864" s="45"/>
      <c r="BI864" s="45"/>
      <c r="BJ864" s="45"/>
      <c r="BK864" s="45"/>
      <c r="BL864" s="45"/>
      <c r="BM864" s="45"/>
      <c r="BN864" s="45"/>
      <c r="BO864" s="45"/>
      <c r="BP864" s="45"/>
      <c r="BQ864" s="45"/>
      <c r="BR864" s="47"/>
      <c r="BS864" s="47"/>
      <c r="BT864" s="47"/>
      <c r="BU864" s="47"/>
      <c r="BV864" s="47"/>
      <c r="BW864" s="47"/>
      <c r="BX864" s="47"/>
      <c r="BY864" s="47"/>
      <c r="BZ864" s="47"/>
      <c r="CA864" s="47"/>
      <c r="CB864" s="47"/>
      <c r="CC864" s="47"/>
      <c r="CD864" s="47"/>
      <c r="CE864" s="47"/>
      <c r="CF864" s="47"/>
      <c r="CG864" s="47"/>
      <c r="CH864" s="47"/>
      <c r="CI864" s="47"/>
      <c r="CJ864" s="47"/>
      <c r="CK864" s="47"/>
      <c r="CL864" s="47"/>
      <c r="CM864" s="47"/>
      <c r="CN864" s="47"/>
      <c r="CO864" s="47"/>
      <c r="CP864" s="47"/>
      <c r="CQ864" s="47"/>
      <c r="CR864" s="47"/>
      <c r="CS864" s="47"/>
      <c r="CT864" s="47"/>
      <c r="CU864" s="47"/>
      <c r="CV864" s="47"/>
      <c r="CW864" s="47"/>
      <c r="CX864" s="47"/>
      <c r="CY864" s="47"/>
      <c r="CZ864" s="47"/>
      <c r="DA864" s="47"/>
      <c r="DB864" s="47"/>
      <c r="DC864" s="47"/>
      <c r="DD864" s="47"/>
      <c r="DE864" s="47"/>
      <c r="DF864" s="47"/>
      <c r="DG864" s="47"/>
      <c r="DH864" s="47"/>
      <c r="DI864" s="47"/>
      <c r="DJ864" s="47"/>
      <c r="DK864" s="47"/>
      <c r="DL864" s="47"/>
      <c r="DM864" s="47"/>
      <c r="DN864" s="47"/>
      <c r="DO864" s="47"/>
      <c r="DP864" s="47"/>
      <c r="DQ864" s="47"/>
      <c r="DR864" s="47"/>
      <c r="DS864" s="47"/>
      <c r="DT864" s="47"/>
      <c r="DU864" s="47"/>
      <c r="DV864" s="47"/>
      <c r="DW864" s="47"/>
      <c r="DX864" s="47"/>
      <c r="DY864" s="47"/>
      <c r="DZ864" s="47"/>
      <c r="EA864" s="47"/>
      <c r="EB864" s="47"/>
      <c r="EC864" s="47"/>
      <c r="ED864" s="47"/>
      <c r="EE864" s="47"/>
      <c r="EF864" s="47"/>
      <c r="EG864" s="47"/>
      <c r="EH864" s="47"/>
      <c r="EI864" s="47"/>
      <c r="EJ864" s="47"/>
      <c r="EK864" s="47"/>
      <c r="EL864" s="47"/>
      <c r="EM864" s="47"/>
      <c r="EN864" s="47"/>
      <c r="EO864" s="47"/>
      <c r="EP864" s="47"/>
      <c r="EQ864" s="47"/>
      <c r="ER864" s="47"/>
      <c r="ES864" s="47"/>
      <c r="EX864" s="48"/>
      <c r="EY864" s="48"/>
      <c r="EZ864" s="48"/>
      <c r="FA864" s="48"/>
      <c r="FB864" s="48"/>
      <c r="FC864" s="48"/>
      <c r="FD864" s="48"/>
    </row>
    <row r="865" spans="1:160" s="19" customFormat="1" ht="15" customHeight="1" x14ac:dyDescent="0.25">
      <c r="A865" s="82"/>
      <c r="B865" s="82"/>
      <c r="C865" s="82"/>
      <c r="AF865" s="82"/>
      <c r="AG865" s="82"/>
      <c r="AH865" s="81"/>
      <c r="AI865" s="45"/>
      <c r="AJ865" s="46"/>
      <c r="AK865" s="46"/>
      <c r="AL865" s="46"/>
      <c r="AM865" s="46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  <c r="BJ865" s="45"/>
      <c r="BK865" s="45"/>
      <c r="BL865" s="45"/>
      <c r="BM865" s="45"/>
      <c r="BN865" s="45"/>
      <c r="BO865" s="45"/>
      <c r="BP865" s="45"/>
      <c r="BQ865" s="45"/>
      <c r="BR865" s="47"/>
      <c r="BS865" s="47"/>
      <c r="BT865" s="47"/>
      <c r="BU865" s="47"/>
      <c r="BV865" s="47"/>
      <c r="BW865" s="47"/>
      <c r="BX865" s="47"/>
      <c r="BY865" s="47"/>
      <c r="BZ865" s="47"/>
      <c r="CA865" s="47"/>
      <c r="CB865" s="47"/>
      <c r="CC865" s="47"/>
      <c r="CD865" s="47"/>
      <c r="CE865" s="47"/>
      <c r="CF865" s="47"/>
      <c r="CG865" s="47"/>
      <c r="CH865" s="47"/>
      <c r="CI865" s="47"/>
      <c r="CJ865" s="47"/>
      <c r="CK865" s="47"/>
      <c r="CL865" s="47"/>
      <c r="CM865" s="47"/>
      <c r="CN865" s="47"/>
      <c r="CO865" s="47"/>
      <c r="CP865" s="47"/>
      <c r="CQ865" s="47"/>
      <c r="CR865" s="47"/>
      <c r="CS865" s="47"/>
      <c r="CT865" s="47"/>
      <c r="CU865" s="47"/>
      <c r="CV865" s="47"/>
      <c r="CW865" s="47"/>
      <c r="CX865" s="47"/>
      <c r="CY865" s="47"/>
      <c r="CZ865" s="47"/>
      <c r="DA865" s="47"/>
      <c r="DB865" s="47"/>
      <c r="DC865" s="47"/>
      <c r="DD865" s="47"/>
      <c r="DE865" s="47"/>
      <c r="DF865" s="47"/>
      <c r="DG865" s="47"/>
      <c r="DH865" s="47"/>
      <c r="DI865" s="47"/>
      <c r="DJ865" s="47"/>
      <c r="DK865" s="47"/>
      <c r="DL865" s="47"/>
      <c r="DM865" s="47"/>
      <c r="DN865" s="47"/>
      <c r="DO865" s="47"/>
      <c r="DP865" s="47"/>
      <c r="DQ865" s="47"/>
      <c r="DR865" s="47"/>
      <c r="DS865" s="47"/>
      <c r="DT865" s="47"/>
      <c r="DU865" s="47"/>
      <c r="DV865" s="47"/>
      <c r="DW865" s="47"/>
      <c r="DX865" s="47"/>
      <c r="DY865" s="47"/>
      <c r="DZ865" s="47"/>
      <c r="EA865" s="47"/>
      <c r="EB865" s="47"/>
      <c r="EC865" s="47"/>
      <c r="ED865" s="47"/>
      <c r="EE865" s="47"/>
      <c r="EF865" s="47"/>
      <c r="EG865" s="47"/>
      <c r="EH865" s="47"/>
      <c r="EI865" s="47"/>
      <c r="EJ865" s="47"/>
      <c r="EK865" s="47"/>
      <c r="EL865" s="47"/>
      <c r="EM865" s="47"/>
      <c r="EN865" s="47"/>
      <c r="EO865" s="47"/>
      <c r="EP865" s="47"/>
      <c r="EQ865" s="47"/>
      <c r="ER865" s="47"/>
      <c r="ES865" s="47"/>
      <c r="EX865" s="48"/>
      <c r="EY865" s="48"/>
      <c r="EZ865" s="48"/>
      <c r="FA865" s="48"/>
      <c r="FB865" s="48"/>
      <c r="FC865" s="48"/>
      <c r="FD865" s="48"/>
    </row>
    <row r="866" spans="1:160" s="19" customFormat="1" ht="15" customHeight="1" x14ac:dyDescent="0.25">
      <c r="A866" s="82"/>
      <c r="B866" s="82"/>
      <c r="C866" s="82"/>
      <c r="AF866" s="82"/>
      <c r="AG866" s="82"/>
      <c r="AH866" s="81"/>
      <c r="AI866" s="45"/>
      <c r="AJ866" s="46"/>
      <c r="AK866" s="46"/>
      <c r="AL866" s="46"/>
      <c r="AM866" s="46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5"/>
      <c r="BN866" s="45"/>
      <c r="BO866" s="45"/>
      <c r="BP866" s="45"/>
      <c r="BQ866" s="45"/>
      <c r="BR866" s="47"/>
      <c r="BS866" s="47"/>
      <c r="BT866" s="47"/>
      <c r="BU866" s="47"/>
      <c r="BV866" s="47"/>
      <c r="BW866" s="47"/>
      <c r="BX866" s="47"/>
      <c r="BY866" s="47"/>
      <c r="BZ866" s="47"/>
      <c r="CA866" s="47"/>
      <c r="CB866" s="47"/>
      <c r="CC866" s="47"/>
      <c r="CD866" s="47"/>
      <c r="CE866" s="47"/>
      <c r="CF866" s="47"/>
      <c r="CG866" s="47"/>
      <c r="CH866" s="47"/>
      <c r="CI866" s="47"/>
      <c r="CJ866" s="47"/>
      <c r="CK866" s="47"/>
      <c r="CL866" s="47"/>
      <c r="CM866" s="47"/>
      <c r="CN866" s="47"/>
      <c r="CO866" s="47"/>
      <c r="CP866" s="47"/>
      <c r="CQ866" s="47"/>
      <c r="CR866" s="47"/>
      <c r="CS866" s="47"/>
      <c r="CT866" s="47"/>
      <c r="CU866" s="47"/>
      <c r="CV866" s="47"/>
      <c r="CW866" s="47"/>
      <c r="CX866" s="47"/>
      <c r="CY866" s="47"/>
      <c r="CZ866" s="47"/>
      <c r="DA866" s="47"/>
      <c r="DB866" s="47"/>
      <c r="DC866" s="47"/>
      <c r="DD866" s="47"/>
      <c r="DE866" s="47"/>
      <c r="DF866" s="47"/>
      <c r="DG866" s="47"/>
      <c r="DH866" s="47"/>
      <c r="DI866" s="47"/>
      <c r="DJ866" s="47"/>
      <c r="DK866" s="47"/>
      <c r="DL866" s="47"/>
      <c r="DM866" s="47"/>
      <c r="DN866" s="47"/>
      <c r="DO866" s="47"/>
      <c r="DP866" s="47"/>
      <c r="DQ866" s="47"/>
      <c r="DR866" s="47"/>
      <c r="DS866" s="47"/>
      <c r="DT866" s="47"/>
      <c r="DU866" s="47"/>
      <c r="DV866" s="47"/>
      <c r="DW866" s="47"/>
      <c r="DX866" s="47"/>
      <c r="DY866" s="47"/>
      <c r="DZ866" s="47"/>
      <c r="EA866" s="47"/>
      <c r="EB866" s="47"/>
      <c r="EC866" s="47"/>
      <c r="ED866" s="47"/>
      <c r="EE866" s="47"/>
      <c r="EF866" s="47"/>
      <c r="EG866" s="47"/>
      <c r="EH866" s="47"/>
      <c r="EI866" s="47"/>
      <c r="EJ866" s="47"/>
      <c r="EK866" s="47"/>
      <c r="EL866" s="47"/>
      <c r="EM866" s="47"/>
      <c r="EN866" s="47"/>
      <c r="EO866" s="47"/>
      <c r="EP866" s="47"/>
      <c r="EQ866" s="47"/>
      <c r="ER866" s="47"/>
      <c r="ES866" s="47"/>
      <c r="EX866" s="48"/>
      <c r="EY866" s="48"/>
      <c r="EZ866" s="48"/>
      <c r="FA866" s="48"/>
      <c r="FB866" s="48"/>
      <c r="FC866" s="48"/>
      <c r="FD866" s="48"/>
    </row>
    <row r="867" spans="1:160" s="19" customFormat="1" ht="15" customHeight="1" x14ac:dyDescent="0.25">
      <c r="A867" s="82"/>
      <c r="B867" s="82"/>
      <c r="C867" s="82"/>
      <c r="AF867" s="82"/>
      <c r="AG867" s="82"/>
      <c r="AH867" s="81"/>
      <c r="AI867" s="45"/>
      <c r="AJ867" s="46"/>
      <c r="AK867" s="46"/>
      <c r="AL867" s="46"/>
      <c r="AM867" s="46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  <c r="BG867" s="45"/>
      <c r="BH867" s="45"/>
      <c r="BI867" s="45"/>
      <c r="BJ867" s="45"/>
      <c r="BK867" s="45"/>
      <c r="BL867" s="45"/>
      <c r="BM867" s="45"/>
      <c r="BN867" s="45"/>
      <c r="BO867" s="45"/>
      <c r="BP867" s="45"/>
      <c r="BQ867" s="45"/>
      <c r="BR867" s="47"/>
      <c r="BS867" s="47"/>
      <c r="BT867" s="47"/>
      <c r="BU867" s="47"/>
      <c r="BV867" s="47"/>
      <c r="BW867" s="47"/>
      <c r="BX867" s="47"/>
      <c r="BY867" s="47"/>
      <c r="BZ867" s="47"/>
      <c r="CA867" s="47"/>
      <c r="CB867" s="47"/>
      <c r="CC867" s="47"/>
      <c r="CD867" s="47"/>
      <c r="CE867" s="47"/>
      <c r="CF867" s="47"/>
      <c r="CG867" s="47"/>
      <c r="CH867" s="47"/>
      <c r="CI867" s="47"/>
      <c r="CJ867" s="47"/>
      <c r="CK867" s="47"/>
      <c r="CL867" s="47"/>
      <c r="CM867" s="47"/>
      <c r="CN867" s="47"/>
      <c r="CO867" s="47"/>
      <c r="CP867" s="47"/>
      <c r="CQ867" s="47"/>
      <c r="CR867" s="47"/>
      <c r="CS867" s="47"/>
      <c r="CT867" s="47"/>
      <c r="CU867" s="47"/>
      <c r="CV867" s="47"/>
      <c r="CW867" s="47"/>
      <c r="CX867" s="47"/>
      <c r="CY867" s="47"/>
      <c r="CZ867" s="47"/>
      <c r="DA867" s="47"/>
      <c r="DB867" s="47"/>
      <c r="DC867" s="47"/>
      <c r="DD867" s="47"/>
      <c r="DE867" s="47"/>
      <c r="DF867" s="47"/>
      <c r="DG867" s="47"/>
      <c r="DH867" s="47"/>
      <c r="DI867" s="47"/>
      <c r="DJ867" s="47"/>
      <c r="DK867" s="47"/>
      <c r="DL867" s="47"/>
      <c r="DM867" s="47"/>
      <c r="DN867" s="47"/>
      <c r="DO867" s="47"/>
      <c r="DP867" s="47"/>
      <c r="DQ867" s="47"/>
      <c r="DR867" s="47"/>
      <c r="DS867" s="47"/>
      <c r="DT867" s="47"/>
      <c r="DU867" s="47"/>
      <c r="DV867" s="47"/>
      <c r="DW867" s="47"/>
      <c r="DX867" s="47"/>
      <c r="DY867" s="47"/>
      <c r="DZ867" s="47"/>
      <c r="EA867" s="47"/>
      <c r="EB867" s="47"/>
      <c r="EC867" s="47"/>
      <c r="ED867" s="47"/>
      <c r="EE867" s="47"/>
      <c r="EF867" s="47"/>
      <c r="EG867" s="47"/>
      <c r="EH867" s="47"/>
      <c r="EI867" s="47"/>
      <c r="EJ867" s="47"/>
      <c r="EK867" s="47"/>
      <c r="EL867" s="47"/>
      <c r="EM867" s="47"/>
      <c r="EN867" s="47"/>
      <c r="EO867" s="47"/>
      <c r="EP867" s="47"/>
      <c r="EQ867" s="47"/>
      <c r="ER867" s="47"/>
      <c r="ES867" s="47"/>
      <c r="EX867" s="48"/>
      <c r="EY867" s="48"/>
      <c r="EZ867" s="48"/>
      <c r="FA867" s="48"/>
      <c r="FB867" s="48"/>
      <c r="FC867" s="48"/>
      <c r="FD867" s="48"/>
    </row>
    <row r="868" spans="1:160" s="19" customFormat="1" ht="15" customHeight="1" x14ac:dyDescent="0.25">
      <c r="A868" s="82"/>
      <c r="B868" s="82"/>
      <c r="C868" s="82"/>
      <c r="AF868" s="82"/>
      <c r="AG868" s="82"/>
      <c r="AH868" s="81"/>
      <c r="AI868" s="45"/>
      <c r="AJ868" s="46"/>
      <c r="AK868" s="46"/>
      <c r="AL868" s="46"/>
      <c r="AM868" s="46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  <c r="BJ868" s="45"/>
      <c r="BK868" s="45"/>
      <c r="BL868" s="45"/>
      <c r="BM868" s="45"/>
      <c r="BN868" s="45"/>
      <c r="BO868" s="45"/>
      <c r="BP868" s="45"/>
      <c r="BQ868" s="45"/>
      <c r="BR868" s="47"/>
      <c r="BS868" s="47"/>
      <c r="BT868" s="47"/>
      <c r="BU868" s="47"/>
      <c r="BV868" s="47"/>
      <c r="BW868" s="47"/>
      <c r="BX868" s="47"/>
      <c r="BY868" s="47"/>
      <c r="BZ868" s="47"/>
      <c r="CA868" s="47"/>
      <c r="CB868" s="47"/>
      <c r="CC868" s="47"/>
      <c r="CD868" s="47"/>
      <c r="CE868" s="47"/>
      <c r="CF868" s="47"/>
      <c r="CG868" s="47"/>
      <c r="CH868" s="47"/>
      <c r="CI868" s="47"/>
      <c r="CJ868" s="47"/>
      <c r="CK868" s="47"/>
      <c r="CL868" s="47"/>
      <c r="CM868" s="47"/>
      <c r="CN868" s="47"/>
      <c r="CO868" s="47"/>
      <c r="CP868" s="47"/>
      <c r="CQ868" s="47"/>
      <c r="CR868" s="47"/>
      <c r="CS868" s="47"/>
      <c r="CT868" s="47"/>
      <c r="CU868" s="47"/>
      <c r="CV868" s="47"/>
      <c r="CW868" s="47"/>
      <c r="CX868" s="47"/>
      <c r="CY868" s="47"/>
      <c r="CZ868" s="47"/>
      <c r="DA868" s="47"/>
      <c r="DB868" s="47"/>
      <c r="DC868" s="47"/>
      <c r="DD868" s="47"/>
      <c r="DE868" s="47"/>
      <c r="DF868" s="47"/>
      <c r="DG868" s="47"/>
      <c r="DH868" s="47"/>
      <c r="DI868" s="47"/>
      <c r="DJ868" s="47"/>
      <c r="DK868" s="47"/>
      <c r="DL868" s="47"/>
      <c r="DM868" s="47"/>
      <c r="DN868" s="47"/>
      <c r="DO868" s="47"/>
      <c r="DP868" s="47"/>
      <c r="DQ868" s="47"/>
      <c r="DR868" s="47"/>
      <c r="DS868" s="47"/>
      <c r="DT868" s="47"/>
      <c r="DU868" s="47"/>
      <c r="DV868" s="47"/>
      <c r="DW868" s="47"/>
      <c r="DX868" s="47"/>
      <c r="DY868" s="47"/>
      <c r="DZ868" s="47"/>
      <c r="EA868" s="47"/>
      <c r="EB868" s="47"/>
      <c r="EC868" s="47"/>
      <c r="ED868" s="47"/>
      <c r="EE868" s="47"/>
      <c r="EF868" s="47"/>
      <c r="EG868" s="47"/>
      <c r="EH868" s="47"/>
      <c r="EI868" s="47"/>
      <c r="EJ868" s="47"/>
      <c r="EK868" s="47"/>
      <c r="EL868" s="47"/>
      <c r="EM868" s="47"/>
      <c r="EN868" s="47"/>
      <c r="EO868" s="47"/>
      <c r="EP868" s="47"/>
      <c r="EQ868" s="47"/>
      <c r="ER868" s="47"/>
      <c r="ES868" s="47"/>
      <c r="EX868" s="48"/>
      <c r="EY868" s="48"/>
      <c r="EZ868" s="48"/>
      <c r="FA868" s="48"/>
      <c r="FB868" s="48"/>
      <c r="FC868" s="48"/>
      <c r="FD868" s="48"/>
    </row>
    <row r="869" spans="1:160" s="19" customFormat="1" ht="15" customHeight="1" x14ac:dyDescent="0.25">
      <c r="A869" s="82"/>
      <c r="B869" s="82"/>
      <c r="C869" s="82"/>
      <c r="AF869" s="82"/>
      <c r="AG869" s="82"/>
      <c r="AH869" s="81"/>
      <c r="AI869" s="45"/>
      <c r="AJ869" s="46"/>
      <c r="AK869" s="46"/>
      <c r="AL869" s="46"/>
      <c r="AM869" s="46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  <c r="BG869" s="45"/>
      <c r="BH869" s="45"/>
      <c r="BI869" s="45"/>
      <c r="BJ869" s="45"/>
      <c r="BK869" s="45"/>
      <c r="BL869" s="45"/>
      <c r="BM869" s="45"/>
      <c r="BN869" s="45"/>
      <c r="BO869" s="45"/>
      <c r="BP869" s="45"/>
      <c r="BQ869" s="45"/>
      <c r="BR869" s="47"/>
      <c r="BS869" s="47"/>
      <c r="BT869" s="47"/>
      <c r="BU869" s="47"/>
      <c r="BV869" s="47"/>
      <c r="BW869" s="47"/>
      <c r="BX869" s="47"/>
      <c r="BY869" s="47"/>
      <c r="BZ869" s="47"/>
      <c r="CA869" s="47"/>
      <c r="CB869" s="47"/>
      <c r="CC869" s="47"/>
      <c r="CD869" s="47"/>
      <c r="CE869" s="47"/>
      <c r="CF869" s="47"/>
      <c r="CG869" s="47"/>
      <c r="CH869" s="47"/>
      <c r="CI869" s="47"/>
      <c r="CJ869" s="47"/>
      <c r="CK869" s="47"/>
      <c r="CL869" s="47"/>
      <c r="CM869" s="47"/>
      <c r="CN869" s="47"/>
      <c r="CO869" s="47"/>
      <c r="CP869" s="47"/>
      <c r="CQ869" s="47"/>
      <c r="CR869" s="47"/>
      <c r="CS869" s="47"/>
      <c r="CT869" s="47"/>
      <c r="CU869" s="47"/>
      <c r="CV869" s="47"/>
      <c r="CW869" s="47"/>
      <c r="CX869" s="47"/>
      <c r="CY869" s="47"/>
      <c r="CZ869" s="47"/>
      <c r="DA869" s="47"/>
      <c r="DB869" s="47"/>
      <c r="DC869" s="47"/>
      <c r="DD869" s="47"/>
      <c r="DE869" s="47"/>
      <c r="DF869" s="47"/>
      <c r="DG869" s="47"/>
      <c r="DH869" s="47"/>
      <c r="DI869" s="47"/>
      <c r="DJ869" s="47"/>
      <c r="DK869" s="47"/>
      <c r="DL869" s="47"/>
      <c r="DM869" s="47"/>
      <c r="DN869" s="47"/>
      <c r="DO869" s="47"/>
      <c r="DP869" s="47"/>
      <c r="DQ869" s="47"/>
      <c r="DR869" s="47"/>
      <c r="DS869" s="47"/>
      <c r="DT869" s="47"/>
      <c r="DU869" s="47"/>
      <c r="DV869" s="47"/>
      <c r="DW869" s="47"/>
      <c r="DX869" s="47"/>
      <c r="DY869" s="47"/>
      <c r="DZ869" s="47"/>
      <c r="EA869" s="47"/>
      <c r="EB869" s="47"/>
      <c r="EC869" s="47"/>
      <c r="ED869" s="47"/>
      <c r="EE869" s="47"/>
      <c r="EF869" s="47"/>
      <c r="EG869" s="47"/>
      <c r="EH869" s="47"/>
      <c r="EI869" s="47"/>
      <c r="EJ869" s="47"/>
      <c r="EK869" s="47"/>
      <c r="EL869" s="47"/>
      <c r="EM869" s="47"/>
      <c r="EN869" s="47"/>
      <c r="EO869" s="47"/>
      <c r="EP869" s="47"/>
      <c r="EQ869" s="47"/>
      <c r="ER869" s="47"/>
      <c r="ES869" s="47"/>
      <c r="EX869" s="48"/>
      <c r="EY869" s="48"/>
      <c r="EZ869" s="48"/>
      <c r="FA869" s="48"/>
      <c r="FB869" s="48"/>
      <c r="FC869" s="48"/>
      <c r="FD869" s="48"/>
    </row>
    <row r="870" spans="1:160" s="19" customFormat="1" ht="15" customHeight="1" x14ac:dyDescent="0.25">
      <c r="A870" s="82"/>
      <c r="B870" s="82"/>
      <c r="C870" s="82"/>
      <c r="AF870" s="82"/>
      <c r="AG870" s="82"/>
      <c r="AH870" s="81"/>
      <c r="AI870" s="45"/>
      <c r="AJ870" s="46"/>
      <c r="AK870" s="46"/>
      <c r="AL870" s="46"/>
      <c r="AM870" s="46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  <c r="BG870" s="45"/>
      <c r="BH870" s="45"/>
      <c r="BI870" s="45"/>
      <c r="BJ870" s="45"/>
      <c r="BK870" s="45"/>
      <c r="BL870" s="45"/>
      <c r="BM870" s="45"/>
      <c r="BN870" s="45"/>
      <c r="BO870" s="45"/>
      <c r="BP870" s="45"/>
      <c r="BQ870" s="45"/>
      <c r="BR870" s="47"/>
      <c r="BS870" s="47"/>
      <c r="BT870" s="47"/>
      <c r="BU870" s="47"/>
      <c r="BV870" s="47"/>
      <c r="BW870" s="47"/>
      <c r="BX870" s="47"/>
      <c r="BY870" s="47"/>
      <c r="BZ870" s="47"/>
      <c r="CA870" s="47"/>
      <c r="CB870" s="47"/>
      <c r="CC870" s="47"/>
      <c r="CD870" s="47"/>
      <c r="CE870" s="47"/>
      <c r="CF870" s="47"/>
      <c r="CG870" s="47"/>
      <c r="CH870" s="47"/>
      <c r="CI870" s="47"/>
      <c r="CJ870" s="47"/>
      <c r="CK870" s="47"/>
      <c r="CL870" s="47"/>
      <c r="CM870" s="47"/>
      <c r="CN870" s="47"/>
      <c r="CO870" s="47"/>
      <c r="CP870" s="47"/>
      <c r="CQ870" s="47"/>
      <c r="CR870" s="47"/>
      <c r="CS870" s="47"/>
      <c r="CT870" s="47"/>
      <c r="CU870" s="47"/>
      <c r="CV870" s="47"/>
      <c r="CW870" s="47"/>
      <c r="CX870" s="47"/>
      <c r="CY870" s="47"/>
      <c r="CZ870" s="47"/>
      <c r="DA870" s="47"/>
      <c r="DB870" s="47"/>
      <c r="DC870" s="47"/>
      <c r="DD870" s="47"/>
      <c r="DE870" s="47"/>
      <c r="DF870" s="47"/>
      <c r="DG870" s="47"/>
      <c r="DH870" s="47"/>
      <c r="DI870" s="47"/>
      <c r="DJ870" s="47"/>
      <c r="DK870" s="47"/>
      <c r="DL870" s="47"/>
      <c r="DM870" s="47"/>
      <c r="DN870" s="47"/>
      <c r="DO870" s="47"/>
      <c r="DP870" s="47"/>
      <c r="DQ870" s="47"/>
      <c r="DR870" s="47"/>
      <c r="DS870" s="47"/>
      <c r="DT870" s="47"/>
      <c r="DU870" s="47"/>
      <c r="DV870" s="47"/>
      <c r="DW870" s="47"/>
      <c r="DX870" s="47"/>
      <c r="DY870" s="47"/>
      <c r="DZ870" s="47"/>
      <c r="EA870" s="47"/>
      <c r="EB870" s="47"/>
      <c r="EC870" s="47"/>
      <c r="ED870" s="47"/>
      <c r="EE870" s="47"/>
      <c r="EF870" s="47"/>
      <c r="EG870" s="47"/>
      <c r="EH870" s="47"/>
      <c r="EI870" s="47"/>
      <c r="EJ870" s="47"/>
      <c r="EK870" s="47"/>
      <c r="EL870" s="47"/>
      <c r="EM870" s="47"/>
      <c r="EN870" s="47"/>
      <c r="EO870" s="47"/>
      <c r="EP870" s="47"/>
      <c r="EQ870" s="47"/>
      <c r="ER870" s="47"/>
      <c r="ES870" s="47"/>
      <c r="EX870" s="48"/>
      <c r="EY870" s="48"/>
      <c r="EZ870" s="48"/>
      <c r="FA870" s="48"/>
      <c r="FB870" s="48"/>
      <c r="FC870" s="48"/>
      <c r="FD870" s="48"/>
    </row>
    <row r="871" spans="1:160" s="19" customFormat="1" ht="15" customHeight="1" x14ac:dyDescent="0.25">
      <c r="A871" s="82"/>
      <c r="B871" s="82"/>
      <c r="C871" s="82"/>
      <c r="AF871" s="82"/>
      <c r="AG871" s="82"/>
      <c r="AH871" s="81"/>
      <c r="AI871" s="45"/>
      <c r="AJ871" s="46"/>
      <c r="AK871" s="46"/>
      <c r="AL871" s="46"/>
      <c r="AM871" s="46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  <c r="BG871" s="45"/>
      <c r="BH871" s="45"/>
      <c r="BI871" s="45"/>
      <c r="BJ871" s="45"/>
      <c r="BK871" s="45"/>
      <c r="BL871" s="45"/>
      <c r="BM871" s="45"/>
      <c r="BN871" s="45"/>
      <c r="BO871" s="45"/>
      <c r="BP871" s="45"/>
      <c r="BQ871" s="45"/>
      <c r="BR871" s="47"/>
      <c r="BS871" s="47"/>
      <c r="BT871" s="47"/>
      <c r="BU871" s="47"/>
      <c r="BV871" s="47"/>
      <c r="BW871" s="47"/>
      <c r="BX871" s="47"/>
      <c r="BY871" s="47"/>
      <c r="BZ871" s="47"/>
      <c r="CA871" s="47"/>
      <c r="CB871" s="47"/>
      <c r="CC871" s="47"/>
      <c r="CD871" s="47"/>
      <c r="CE871" s="47"/>
      <c r="CF871" s="47"/>
      <c r="CG871" s="47"/>
      <c r="CH871" s="47"/>
      <c r="CI871" s="47"/>
      <c r="CJ871" s="47"/>
      <c r="CK871" s="47"/>
      <c r="CL871" s="47"/>
      <c r="CM871" s="47"/>
      <c r="CN871" s="47"/>
      <c r="CO871" s="47"/>
      <c r="CP871" s="47"/>
      <c r="CQ871" s="47"/>
      <c r="CR871" s="47"/>
      <c r="CS871" s="47"/>
      <c r="CT871" s="47"/>
      <c r="CU871" s="47"/>
      <c r="CV871" s="47"/>
      <c r="CW871" s="47"/>
      <c r="CX871" s="47"/>
      <c r="CY871" s="47"/>
      <c r="CZ871" s="47"/>
      <c r="DA871" s="47"/>
      <c r="DB871" s="47"/>
      <c r="DC871" s="47"/>
      <c r="DD871" s="47"/>
      <c r="DE871" s="47"/>
      <c r="DF871" s="47"/>
      <c r="DG871" s="47"/>
      <c r="DH871" s="47"/>
      <c r="DI871" s="47"/>
      <c r="DJ871" s="47"/>
      <c r="DK871" s="47"/>
      <c r="DL871" s="47"/>
      <c r="DM871" s="47"/>
      <c r="DN871" s="47"/>
      <c r="DO871" s="47"/>
      <c r="DP871" s="47"/>
      <c r="DQ871" s="47"/>
      <c r="DR871" s="47"/>
      <c r="DS871" s="47"/>
      <c r="DT871" s="47"/>
      <c r="DU871" s="47"/>
      <c r="DV871" s="47"/>
      <c r="DW871" s="47"/>
      <c r="DX871" s="47"/>
      <c r="DY871" s="47"/>
      <c r="DZ871" s="47"/>
      <c r="EA871" s="47"/>
      <c r="EB871" s="47"/>
      <c r="EC871" s="47"/>
      <c r="ED871" s="47"/>
      <c r="EE871" s="47"/>
      <c r="EF871" s="47"/>
      <c r="EG871" s="47"/>
      <c r="EH871" s="47"/>
      <c r="EI871" s="47"/>
      <c r="EJ871" s="47"/>
      <c r="EK871" s="47"/>
      <c r="EL871" s="47"/>
      <c r="EM871" s="47"/>
      <c r="EN871" s="47"/>
      <c r="EO871" s="47"/>
      <c r="EP871" s="47"/>
      <c r="EQ871" s="47"/>
      <c r="ER871" s="47"/>
      <c r="ES871" s="47"/>
      <c r="EX871" s="48"/>
      <c r="EY871" s="48"/>
      <c r="EZ871" s="48"/>
      <c r="FA871" s="48"/>
      <c r="FB871" s="48"/>
      <c r="FC871" s="48"/>
      <c r="FD871" s="48"/>
    </row>
    <row r="872" spans="1:160" s="19" customFormat="1" ht="15" customHeight="1" x14ac:dyDescent="0.25">
      <c r="A872" s="82"/>
      <c r="B872" s="82"/>
      <c r="C872" s="82"/>
      <c r="AF872" s="82"/>
      <c r="AG872" s="82"/>
      <c r="AH872" s="81"/>
      <c r="AI872" s="45"/>
      <c r="AJ872" s="46"/>
      <c r="AK872" s="46"/>
      <c r="AL872" s="46"/>
      <c r="AM872" s="46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  <c r="BG872" s="45"/>
      <c r="BH872" s="45"/>
      <c r="BI872" s="45"/>
      <c r="BJ872" s="45"/>
      <c r="BK872" s="45"/>
      <c r="BL872" s="45"/>
      <c r="BM872" s="45"/>
      <c r="BN872" s="45"/>
      <c r="BO872" s="45"/>
      <c r="BP872" s="45"/>
      <c r="BQ872" s="45"/>
      <c r="BR872" s="47"/>
      <c r="BS872" s="47"/>
      <c r="BT872" s="47"/>
      <c r="BU872" s="47"/>
      <c r="BV872" s="47"/>
      <c r="BW872" s="47"/>
      <c r="BX872" s="47"/>
      <c r="BY872" s="47"/>
      <c r="BZ872" s="47"/>
      <c r="CA872" s="47"/>
      <c r="CB872" s="47"/>
      <c r="CC872" s="47"/>
      <c r="CD872" s="47"/>
      <c r="CE872" s="47"/>
      <c r="CF872" s="47"/>
      <c r="CG872" s="47"/>
      <c r="CH872" s="47"/>
      <c r="CI872" s="47"/>
      <c r="CJ872" s="47"/>
      <c r="CK872" s="47"/>
      <c r="CL872" s="47"/>
      <c r="CM872" s="47"/>
      <c r="CN872" s="47"/>
      <c r="CO872" s="47"/>
      <c r="CP872" s="47"/>
      <c r="CQ872" s="47"/>
      <c r="CR872" s="47"/>
      <c r="CS872" s="47"/>
      <c r="CT872" s="47"/>
      <c r="CU872" s="47"/>
      <c r="CV872" s="47"/>
      <c r="CW872" s="47"/>
      <c r="CX872" s="47"/>
      <c r="CY872" s="47"/>
      <c r="CZ872" s="47"/>
      <c r="DA872" s="47"/>
      <c r="DB872" s="47"/>
      <c r="DC872" s="47"/>
      <c r="DD872" s="47"/>
      <c r="DE872" s="47"/>
      <c r="DF872" s="47"/>
      <c r="DG872" s="47"/>
      <c r="DH872" s="47"/>
      <c r="DI872" s="47"/>
      <c r="DJ872" s="47"/>
      <c r="DK872" s="47"/>
      <c r="DL872" s="47"/>
      <c r="DM872" s="47"/>
      <c r="DN872" s="47"/>
      <c r="DO872" s="47"/>
      <c r="DP872" s="47"/>
      <c r="DQ872" s="47"/>
      <c r="DR872" s="47"/>
      <c r="DS872" s="47"/>
      <c r="DT872" s="47"/>
      <c r="DU872" s="47"/>
      <c r="DV872" s="47"/>
      <c r="DW872" s="47"/>
      <c r="DX872" s="47"/>
      <c r="DY872" s="47"/>
      <c r="DZ872" s="47"/>
      <c r="EA872" s="47"/>
      <c r="EB872" s="47"/>
      <c r="EC872" s="47"/>
      <c r="ED872" s="47"/>
      <c r="EE872" s="47"/>
      <c r="EF872" s="47"/>
      <c r="EG872" s="47"/>
      <c r="EH872" s="47"/>
      <c r="EI872" s="47"/>
      <c r="EJ872" s="47"/>
      <c r="EK872" s="47"/>
      <c r="EL872" s="47"/>
      <c r="EM872" s="47"/>
      <c r="EN872" s="47"/>
      <c r="EO872" s="47"/>
      <c r="EP872" s="47"/>
      <c r="EQ872" s="47"/>
      <c r="ER872" s="47"/>
      <c r="ES872" s="47"/>
      <c r="EX872" s="48"/>
      <c r="EY872" s="48"/>
      <c r="EZ872" s="48"/>
      <c r="FA872" s="48"/>
      <c r="FB872" s="48"/>
      <c r="FC872" s="48"/>
      <c r="FD872" s="48"/>
    </row>
    <row r="873" spans="1:160" s="19" customFormat="1" ht="15" customHeight="1" x14ac:dyDescent="0.25">
      <c r="A873" s="82"/>
      <c r="B873" s="82"/>
      <c r="C873" s="82"/>
      <c r="AF873" s="82"/>
      <c r="AG873" s="82"/>
      <c r="AH873" s="81"/>
      <c r="AI873" s="45"/>
      <c r="AJ873" s="46"/>
      <c r="AK873" s="46"/>
      <c r="AL873" s="46"/>
      <c r="AM873" s="46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  <c r="BJ873" s="45"/>
      <c r="BK873" s="45"/>
      <c r="BL873" s="45"/>
      <c r="BM873" s="45"/>
      <c r="BN873" s="45"/>
      <c r="BO873" s="45"/>
      <c r="BP873" s="45"/>
      <c r="BQ873" s="45"/>
      <c r="BR873" s="47"/>
      <c r="BS873" s="47"/>
      <c r="BT873" s="47"/>
      <c r="BU873" s="47"/>
      <c r="BV873" s="47"/>
      <c r="BW873" s="47"/>
      <c r="BX873" s="47"/>
      <c r="BY873" s="47"/>
      <c r="BZ873" s="47"/>
      <c r="CA873" s="47"/>
      <c r="CB873" s="47"/>
      <c r="CC873" s="47"/>
      <c r="CD873" s="47"/>
      <c r="CE873" s="47"/>
      <c r="CF873" s="47"/>
      <c r="CG873" s="47"/>
      <c r="CH873" s="47"/>
      <c r="CI873" s="47"/>
      <c r="CJ873" s="47"/>
      <c r="CK873" s="47"/>
      <c r="CL873" s="47"/>
      <c r="CM873" s="47"/>
      <c r="CN873" s="47"/>
      <c r="CO873" s="47"/>
      <c r="CP873" s="47"/>
      <c r="CQ873" s="47"/>
      <c r="CR873" s="47"/>
      <c r="CS873" s="47"/>
      <c r="CT873" s="47"/>
      <c r="CU873" s="47"/>
      <c r="CV873" s="47"/>
      <c r="CW873" s="47"/>
      <c r="CX873" s="47"/>
      <c r="CY873" s="47"/>
      <c r="CZ873" s="47"/>
      <c r="DA873" s="47"/>
      <c r="DB873" s="47"/>
      <c r="DC873" s="47"/>
      <c r="DD873" s="47"/>
      <c r="DE873" s="47"/>
      <c r="DF873" s="47"/>
      <c r="DG873" s="47"/>
      <c r="DH873" s="47"/>
      <c r="DI873" s="47"/>
      <c r="DJ873" s="47"/>
      <c r="DK873" s="47"/>
      <c r="DL873" s="47"/>
      <c r="DM873" s="47"/>
      <c r="DN873" s="47"/>
      <c r="DO873" s="47"/>
      <c r="DP873" s="47"/>
      <c r="DQ873" s="47"/>
      <c r="DR873" s="47"/>
      <c r="DS873" s="47"/>
      <c r="DT873" s="47"/>
      <c r="DU873" s="47"/>
      <c r="DV873" s="47"/>
      <c r="DW873" s="47"/>
      <c r="DX873" s="47"/>
      <c r="DY873" s="47"/>
      <c r="DZ873" s="47"/>
      <c r="EA873" s="47"/>
      <c r="EB873" s="47"/>
      <c r="EC873" s="47"/>
      <c r="ED873" s="47"/>
      <c r="EE873" s="47"/>
      <c r="EF873" s="47"/>
      <c r="EG873" s="47"/>
      <c r="EH873" s="47"/>
      <c r="EI873" s="47"/>
      <c r="EJ873" s="47"/>
      <c r="EK873" s="47"/>
      <c r="EL873" s="47"/>
      <c r="EM873" s="47"/>
      <c r="EN873" s="47"/>
      <c r="EO873" s="47"/>
      <c r="EP873" s="47"/>
      <c r="EQ873" s="47"/>
      <c r="ER873" s="47"/>
      <c r="ES873" s="47"/>
      <c r="EX873" s="48"/>
      <c r="EY873" s="48"/>
      <c r="EZ873" s="48"/>
      <c r="FA873" s="48"/>
      <c r="FB873" s="48"/>
      <c r="FC873" s="48"/>
      <c r="FD873" s="48"/>
    </row>
    <row r="874" spans="1:160" s="19" customFormat="1" ht="15" customHeight="1" x14ac:dyDescent="0.25">
      <c r="A874" s="82"/>
      <c r="B874" s="82"/>
      <c r="C874" s="82"/>
      <c r="AF874" s="82"/>
      <c r="AG874" s="82"/>
      <c r="AH874" s="81"/>
      <c r="AI874" s="45"/>
      <c r="AJ874" s="46"/>
      <c r="AK874" s="46"/>
      <c r="AL874" s="46"/>
      <c r="AM874" s="46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  <c r="BG874" s="45"/>
      <c r="BH874" s="45"/>
      <c r="BI874" s="45"/>
      <c r="BJ874" s="45"/>
      <c r="BK874" s="45"/>
      <c r="BL874" s="45"/>
      <c r="BM874" s="45"/>
      <c r="BN874" s="45"/>
      <c r="BO874" s="45"/>
      <c r="BP874" s="45"/>
      <c r="BQ874" s="45"/>
      <c r="BR874" s="47"/>
      <c r="BS874" s="47"/>
      <c r="BT874" s="47"/>
      <c r="BU874" s="47"/>
      <c r="BV874" s="47"/>
      <c r="BW874" s="47"/>
      <c r="BX874" s="47"/>
      <c r="BY874" s="47"/>
      <c r="BZ874" s="47"/>
      <c r="CA874" s="47"/>
      <c r="CB874" s="47"/>
      <c r="CC874" s="47"/>
      <c r="CD874" s="47"/>
      <c r="CE874" s="47"/>
      <c r="CF874" s="47"/>
      <c r="CG874" s="47"/>
      <c r="CH874" s="47"/>
      <c r="CI874" s="47"/>
      <c r="CJ874" s="47"/>
      <c r="CK874" s="47"/>
      <c r="CL874" s="47"/>
      <c r="CM874" s="47"/>
      <c r="CN874" s="47"/>
      <c r="CO874" s="47"/>
      <c r="CP874" s="47"/>
      <c r="CQ874" s="47"/>
      <c r="CR874" s="47"/>
      <c r="CS874" s="47"/>
      <c r="CT874" s="47"/>
      <c r="CU874" s="47"/>
      <c r="CV874" s="47"/>
      <c r="CW874" s="47"/>
      <c r="CX874" s="47"/>
      <c r="CY874" s="47"/>
      <c r="CZ874" s="47"/>
      <c r="DA874" s="47"/>
      <c r="DB874" s="47"/>
      <c r="DC874" s="47"/>
      <c r="DD874" s="47"/>
      <c r="DE874" s="47"/>
      <c r="DF874" s="47"/>
      <c r="DG874" s="47"/>
      <c r="DH874" s="47"/>
      <c r="DI874" s="47"/>
      <c r="DJ874" s="47"/>
      <c r="DK874" s="47"/>
      <c r="DL874" s="47"/>
      <c r="DM874" s="47"/>
      <c r="DN874" s="47"/>
      <c r="DO874" s="47"/>
      <c r="DP874" s="47"/>
      <c r="DQ874" s="47"/>
      <c r="DR874" s="47"/>
      <c r="DS874" s="47"/>
      <c r="DT874" s="47"/>
      <c r="DU874" s="47"/>
      <c r="DV874" s="47"/>
      <c r="DW874" s="47"/>
      <c r="DX874" s="47"/>
      <c r="DY874" s="47"/>
      <c r="DZ874" s="47"/>
      <c r="EA874" s="47"/>
      <c r="EB874" s="47"/>
      <c r="EC874" s="47"/>
      <c r="ED874" s="47"/>
      <c r="EE874" s="47"/>
      <c r="EF874" s="47"/>
      <c r="EG874" s="47"/>
      <c r="EH874" s="47"/>
      <c r="EI874" s="47"/>
      <c r="EJ874" s="47"/>
      <c r="EK874" s="47"/>
      <c r="EL874" s="47"/>
      <c r="EM874" s="47"/>
      <c r="EN874" s="47"/>
      <c r="EO874" s="47"/>
      <c r="EP874" s="47"/>
      <c r="EQ874" s="47"/>
      <c r="ER874" s="47"/>
      <c r="ES874" s="47"/>
      <c r="EX874" s="48"/>
      <c r="EY874" s="48"/>
      <c r="EZ874" s="48"/>
      <c r="FA874" s="48"/>
      <c r="FB874" s="48"/>
      <c r="FC874" s="48"/>
      <c r="FD874" s="48"/>
    </row>
    <row r="875" spans="1:160" s="19" customFormat="1" ht="15" customHeight="1" x14ac:dyDescent="0.25">
      <c r="A875" s="82"/>
      <c r="B875" s="82"/>
      <c r="C875" s="82"/>
      <c r="AF875" s="82"/>
      <c r="AG875" s="82"/>
      <c r="AH875" s="81"/>
      <c r="AI875" s="45"/>
      <c r="AJ875" s="46"/>
      <c r="AK875" s="46"/>
      <c r="AL875" s="46"/>
      <c r="AM875" s="46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  <c r="BG875" s="45"/>
      <c r="BH875" s="45"/>
      <c r="BI875" s="45"/>
      <c r="BJ875" s="45"/>
      <c r="BK875" s="45"/>
      <c r="BL875" s="45"/>
      <c r="BM875" s="45"/>
      <c r="BN875" s="45"/>
      <c r="BO875" s="45"/>
      <c r="BP875" s="45"/>
      <c r="BQ875" s="45"/>
      <c r="BR875" s="47"/>
      <c r="BS875" s="47"/>
      <c r="BT875" s="47"/>
      <c r="BU875" s="47"/>
      <c r="BV875" s="47"/>
      <c r="BW875" s="47"/>
      <c r="BX875" s="47"/>
      <c r="BY875" s="47"/>
      <c r="BZ875" s="47"/>
      <c r="CA875" s="47"/>
      <c r="CB875" s="47"/>
      <c r="CC875" s="47"/>
      <c r="CD875" s="47"/>
      <c r="CE875" s="47"/>
      <c r="CF875" s="47"/>
      <c r="CG875" s="47"/>
      <c r="CH875" s="47"/>
      <c r="CI875" s="47"/>
      <c r="CJ875" s="47"/>
      <c r="CK875" s="47"/>
      <c r="CL875" s="47"/>
      <c r="CM875" s="47"/>
      <c r="CN875" s="47"/>
      <c r="CO875" s="47"/>
      <c r="CP875" s="47"/>
      <c r="CQ875" s="47"/>
      <c r="CR875" s="47"/>
      <c r="CS875" s="47"/>
      <c r="CT875" s="47"/>
      <c r="CU875" s="47"/>
      <c r="CV875" s="47"/>
      <c r="CW875" s="47"/>
      <c r="CX875" s="47"/>
      <c r="CY875" s="47"/>
      <c r="CZ875" s="47"/>
      <c r="DA875" s="47"/>
      <c r="DB875" s="47"/>
      <c r="DC875" s="47"/>
      <c r="DD875" s="47"/>
      <c r="DE875" s="47"/>
      <c r="DF875" s="47"/>
      <c r="DG875" s="47"/>
      <c r="DH875" s="47"/>
      <c r="DI875" s="47"/>
      <c r="DJ875" s="47"/>
      <c r="DK875" s="47"/>
      <c r="DL875" s="47"/>
      <c r="DM875" s="47"/>
      <c r="DN875" s="47"/>
      <c r="DO875" s="47"/>
      <c r="DP875" s="47"/>
      <c r="DQ875" s="47"/>
      <c r="DR875" s="47"/>
      <c r="DS875" s="47"/>
      <c r="DT875" s="47"/>
      <c r="DU875" s="47"/>
      <c r="DV875" s="47"/>
      <c r="DW875" s="47"/>
      <c r="DX875" s="47"/>
      <c r="DY875" s="47"/>
      <c r="DZ875" s="47"/>
      <c r="EA875" s="47"/>
      <c r="EB875" s="47"/>
      <c r="EC875" s="47"/>
      <c r="ED875" s="47"/>
      <c r="EE875" s="47"/>
      <c r="EF875" s="47"/>
      <c r="EG875" s="47"/>
      <c r="EH875" s="47"/>
      <c r="EI875" s="47"/>
      <c r="EJ875" s="47"/>
      <c r="EK875" s="47"/>
      <c r="EL875" s="47"/>
      <c r="EM875" s="47"/>
      <c r="EN875" s="47"/>
      <c r="EO875" s="47"/>
      <c r="EP875" s="47"/>
      <c r="EQ875" s="47"/>
      <c r="ER875" s="47"/>
      <c r="ES875" s="47"/>
      <c r="EX875" s="48"/>
      <c r="EY875" s="48"/>
      <c r="EZ875" s="48"/>
      <c r="FA875" s="48"/>
      <c r="FB875" s="48"/>
      <c r="FC875" s="48"/>
      <c r="FD875" s="48"/>
    </row>
    <row r="876" spans="1:160" s="19" customFormat="1" ht="15" customHeight="1" x14ac:dyDescent="0.25">
      <c r="A876" s="82"/>
      <c r="B876" s="82"/>
      <c r="C876" s="82"/>
      <c r="AF876" s="82"/>
      <c r="AG876" s="82"/>
      <c r="AH876" s="81"/>
      <c r="AI876" s="45"/>
      <c r="AJ876" s="46"/>
      <c r="AK876" s="46"/>
      <c r="AL876" s="46"/>
      <c r="AM876" s="46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  <c r="BG876" s="45"/>
      <c r="BH876" s="45"/>
      <c r="BI876" s="45"/>
      <c r="BJ876" s="45"/>
      <c r="BK876" s="45"/>
      <c r="BL876" s="45"/>
      <c r="BM876" s="45"/>
      <c r="BN876" s="45"/>
      <c r="BO876" s="45"/>
      <c r="BP876" s="45"/>
      <c r="BQ876" s="45"/>
      <c r="BR876" s="47"/>
      <c r="BS876" s="47"/>
      <c r="BT876" s="47"/>
      <c r="BU876" s="47"/>
      <c r="BV876" s="47"/>
      <c r="BW876" s="47"/>
      <c r="BX876" s="47"/>
      <c r="BY876" s="47"/>
      <c r="BZ876" s="47"/>
      <c r="CA876" s="47"/>
      <c r="CB876" s="47"/>
      <c r="CC876" s="47"/>
      <c r="CD876" s="47"/>
      <c r="CE876" s="47"/>
      <c r="CF876" s="47"/>
      <c r="CG876" s="47"/>
      <c r="CH876" s="47"/>
      <c r="CI876" s="47"/>
      <c r="CJ876" s="47"/>
      <c r="CK876" s="47"/>
      <c r="CL876" s="47"/>
      <c r="CM876" s="47"/>
      <c r="CN876" s="47"/>
      <c r="CO876" s="47"/>
      <c r="CP876" s="47"/>
      <c r="CQ876" s="47"/>
      <c r="CR876" s="47"/>
      <c r="CS876" s="47"/>
      <c r="CT876" s="47"/>
      <c r="CU876" s="47"/>
      <c r="CV876" s="47"/>
      <c r="CW876" s="47"/>
      <c r="CX876" s="47"/>
      <c r="CY876" s="47"/>
      <c r="CZ876" s="47"/>
      <c r="DA876" s="47"/>
      <c r="DB876" s="47"/>
      <c r="DC876" s="47"/>
      <c r="DD876" s="47"/>
      <c r="DE876" s="47"/>
      <c r="DF876" s="47"/>
      <c r="DG876" s="47"/>
      <c r="DH876" s="47"/>
      <c r="DI876" s="47"/>
      <c r="DJ876" s="47"/>
      <c r="DK876" s="47"/>
      <c r="DL876" s="47"/>
      <c r="DM876" s="47"/>
      <c r="DN876" s="47"/>
      <c r="DO876" s="47"/>
      <c r="DP876" s="47"/>
      <c r="DQ876" s="47"/>
      <c r="DR876" s="47"/>
      <c r="DS876" s="47"/>
      <c r="DT876" s="47"/>
      <c r="DU876" s="47"/>
      <c r="DV876" s="47"/>
      <c r="DW876" s="47"/>
      <c r="DX876" s="47"/>
      <c r="DY876" s="47"/>
      <c r="DZ876" s="47"/>
      <c r="EA876" s="47"/>
      <c r="EB876" s="47"/>
      <c r="EC876" s="47"/>
      <c r="ED876" s="47"/>
      <c r="EE876" s="47"/>
      <c r="EF876" s="47"/>
      <c r="EG876" s="47"/>
      <c r="EH876" s="47"/>
      <c r="EI876" s="47"/>
      <c r="EJ876" s="47"/>
      <c r="EK876" s="47"/>
      <c r="EL876" s="47"/>
      <c r="EM876" s="47"/>
      <c r="EN876" s="47"/>
      <c r="EO876" s="47"/>
      <c r="EP876" s="47"/>
      <c r="EQ876" s="47"/>
      <c r="ER876" s="47"/>
      <c r="ES876" s="47"/>
      <c r="EX876" s="48"/>
      <c r="EY876" s="48"/>
      <c r="EZ876" s="48"/>
      <c r="FA876" s="48"/>
      <c r="FB876" s="48"/>
      <c r="FC876" s="48"/>
      <c r="FD876" s="48"/>
    </row>
    <row r="877" spans="1:160" s="19" customFormat="1" ht="15" customHeight="1" x14ac:dyDescent="0.25">
      <c r="A877" s="82"/>
      <c r="B877" s="82"/>
      <c r="C877" s="82"/>
      <c r="AF877" s="82"/>
      <c r="AG877" s="82"/>
      <c r="AH877" s="81"/>
      <c r="AI877" s="45"/>
      <c r="AJ877" s="46"/>
      <c r="AK877" s="46"/>
      <c r="AL877" s="46"/>
      <c r="AM877" s="46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  <c r="BG877" s="45"/>
      <c r="BH877" s="45"/>
      <c r="BI877" s="45"/>
      <c r="BJ877" s="45"/>
      <c r="BK877" s="45"/>
      <c r="BL877" s="45"/>
      <c r="BM877" s="45"/>
      <c r="BN877" s="45"/>
      <c r="BO877" s="45"/>
      <c r="BP877" s="45"/>
      <c r="BQ877" s="45"/>
      <c r="BR877" s="47"/>
      <c r="BS877" s="47"/>
      <c r="BT877" s="47"/>
      <c r="BU877" s="47"/>
      <c r="BV877" s="47"/>
      <c r="BW877" s="47"/>
      <c r="BX877" s="47"/>
      <c r="BY877" s="47"/>
      <c r="BZ877" s="47"/>
      <c r="CA877" s="47"/>
      <c r="CB877" s="47"/>
      <c r="CC877" s="47"/>
      <c r="CD877" s="47"/>
      <c r="CE877" s="47"/>
      <c r="CF877" s="47"/>
      <c r="CG877" s="47"/>
      <c r="CH877" s="47"/>
      <c r="CI877" s="47"/>
      <c r="CJ877" s="47"/>
      <c r="CK877" s="47"/>
      <c r="CL877" s="47"/>
      <c r="CM877" s="47"/>
      <c r="CN877" s="47"/>
      <c r="CO877" s="47"/>
      <c r="CP877" s="47"/>
      <c r="CQ877" s="47"/>
      <c r="CR877" s="47"/>
      <c r="CS877" s="47"/>
      <c r="CT877" s="47"/>
      <c r="CU877" s="47"/>
      <c r="CV877" s="47"/>
      <c r="CW877" s="47"/>
      <c r="CX877" s="47"/>
      <c r="CY877" s="47"/>
      <c r="CZ877" s="47"/>
      <c r="DA877" s="47"/>
      <c r="DB877" s="47"/>
      <c r="DC877" s="47"/>
      <c r="DD877" s="47"/>
      <c r="DE877" s="47"/>
      <c r="DF877" s="47"/>
      <c r="DG877" s="47"/>
      <c r="DH877" s="47"/>
      <c r="DI877" s="47"/>
      <c r="DJ877" s="47"/>
      <c r="DK877" s="47"/>
      <c r="DL877" s="47"/>
      <c r="DM877" s="47"/>
      <c r="DN877" s="47"/>
      <c r="DO877" s="47"/>
      <c r="DP877" s="47"/>
      <c r="DQ877" s="47"/>
      <c r="DR877" s="47"/>
      <c r="DS877" s="47"/>
      <c r="DT877" s="47"/>
      <c r="DU877" s="47"/>
      <c r="DV877" s="47"/>
      <c r="DW877" s="47"/>
      <c r="DX877" s="47"/>
      <c r="DY877" s="47"/>
      <c r="DZ877" s="47"/>
      <c r="EA877" s="47"/>
      <c r="EB877" s="47"/>
      <c r="EC877" s="47"/>
      <c r="ED877" s="47"/>
      <c r="EE877" s="47"/>
      <c r="EF877" s="47"/>
      <c r="EG877" s="47"/>
      <c r="EH877" s="47"/>
      <c r="EI877" s="47"/>
      <c r="EJ877" s="47"/>
      <c r="EK877" s="47"/>
      <c r="EL877" s="47"/>
      <c r="EM877" s="47"/>
      <c r="EN877" s="47"/>
      <c r="EO877" s="47"/>
      <c r="EP877" s="47"/>
      <c r="EQ877" s="47"/>
      <c r="ER877" s="47"/>
      <c r="ES877" s="47"/>
      <c r="EX877" s="48"/>
      <c r="EY877" s="48"/>
      <c r="EZ877" s="48"/>
      <c r="FA877" s="48"/>
      <c r="FB877" s="48"/>
      <c r="FC877" s="48"/>
      <c r="FD877" s="48"/>
    </row>
    <row r="878" spans="1:160" s="19" customFormat="1" ht="15" customHeight="1" x14ac:dyDescent="0.25">
      <c r="A878" s="82"/>
      <c r="B878" s="82"/>
      <c r="C878" s="82"/>
      <c r="AF878" s="82"/>
      <c r="AG878" s="82"/>
      <c r="AH878" s="81"/>
      <c r="AI878" s="45"/>
      <c r="AJ878" s="46"/>
      <c r="AK878" s="46"/>
      <c r="AL878" s="46"/>
      <c r="AM878" s="46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  <c r="BG878" s="45"/>
      <c r="BH878" s="45"/>
      <c r="BI878" s="45"/>
      <c r="BJ878" s="45"/>
      <c r="BK878" s="45"/>
      <c r="BL878" s="45"/>
      <c r="BM878" s="45"/>
      <c r="BN878" s="45"/>
      <c r="BO878" s="45"/>
      <c r="BP878" s="45"/>
      <c r="BQ878" s="45"/>
      <c r="BR878" s="47"/>
      <c r="BS878" s="47"/>
      <c r="BT878" s="47"/>
      <c r="BU878" s="47"/>
      <c r="BV878" s="47"/>
      <c r="BW878" s="47"/>
      <c r="BX878" s="47"/>
      <c r="BY878" s="47"/>
      <c r="BZ878" s="47"/>
      <c r="CA878" s="47"/>
      <c r="CB878" s="47"/>
      <c r="CC878" s="47"/>
      <c r="CD878" s="47"/>
      <c r="CE878" s="47"/>
      <c r="CF878" s="47"/>
      <c r="CG878" s="47"/>
      <c r="CH878" s="47"/>
      <c r="CI878" s="47"/>
      <c r="CJ878" s="47"/>
      <c r="CK878" s="47"/>
      <c r="CL878" s="47"/>
      <c r="CM878" s="47"/>
      <c r="CN878" s="47"/>
      <c r="CO878" s="47"/>
      <c r="CP878" s="47"/>
      <c r="CQ878" s="47"/>
      <c r="CR878" s="47"/>
      <c r="CS878" s="47"/>
      <c r="CT878" s="47"/>
      <c r="CU878" s="47"/>
      <c r="CV878" s="47"/>
      <c r="CW878" s="47"/>
      <c r="CX878" s="47"/>
      <c r="CY878" s="47"/>
      <c r="CZ878" s="47"/>
      <c r="DA878" s="47"/>
      <c r="DB878" s="47"/>
      <c r="DC878" s="47"/>
      <c r="DD878" s="47"/>
      <c r="DE878" s="47"/>
      <c r="DF878" s="47"/>
      <c r="DG878" s="47"/>
      <c r="DH878" s="47"/>
      <c r="DI878" s="47"/>
      <c r="DJ878" s="47"/>
      <c r="DK878" s="47"/>
      <c r="DL878" s="47"/>
      <c r="DM878" s="47"/>
      <c r="DN878" s="47"/>
      <c r="DO878" s="47"/>
      <c r="DP878" s="47"/>
      <c r="DQ878" s="47"/>
      <c r="DR878" s="47"/>
      <c r="DS878" s="47"/>
      <c r="DT878" s="47"/>
      <c r="DU878" s="47"/>
      <c r="DV878" s="47"/>
      <c r="DW878" s="47"/>
      <c r="DX878" s="47"/>
      <c r="DY878" s="47"/>
      <c r="DZ878" s="47"/>
      <c r="EA878" s="47"/>
      <c r="EB878" s="47"/>
      <c r="EC878" s="47"/>
      <c r="ED878" s="47"/>
      <c r="EE878" s="47"/>
      <c r="EF878" s="47"/>
      <c r="EG878" s="47"/>
      <c r="EH878" s="47"/>
      <c r="EI878" s="47"/>
      <c r="EJ878" s="47"/>
      <c r="EK878" s="47"/>
      <c r="EL878" s="47"/>
      <c r="EM878" s="47"/>
      <c r="EN878" s="47"/>
      <c r="EO878" s="47"/>
      <c r="EP878" s="47"/>
      <c r="EQ878" s="47"/>
      <c r="ER878" s="47"/>
      <c r="ES878" s="47"/>
      <c r="EX878" s="48"/>
      <c r="EY878" s="48"/>
      <c r="EZ878" s="48"/>
      <c r="FA878" s="48"/>
      <c r="FB878" s="48"/>
      <c r="FC878" s="48"/>
      <c r="FD878" s="48"/>
    </row>
    <row r="879" spans="1:160" s="19" customFormat="1" ht="15" customHeight="1" x14ac:dyDescent="0.25">
      <c r="A879" s="82"/>
      <c r="B879" s="82"/>
      <c r="C879" s="82"/>
      <c r="AF879" s="82"/>
      <c r="AG879" s="82"/>
      <c r="AH879" s="81"/>
      <c r="AI879" s="45"/>
      <c r="AJ879" s="46"/>
      <c r="AK879" s="46"/>
      <c r="AL879" s="46"/>
      <c r="AM879" s="46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  <c r="BG879" s="45"/>
      <c r="BH879" s="45"/>
      <c r="BI879" s="45"/>
      <c r="BJ879" s="45"/>
      <c r="BK879" s="45"/>
      <c r="BL879" s="45"/>
      <c r="BM879" s="45"/>
      <c r="BN879" s="45"/>
      <c r="BO879" s="45"/>
      <c r="BP879" s="45"/>
      <c r="BQ879" s="45"/>
      <c r="BR879" s="47"/>
      <c r="BS879" s="47"/>
      <c r="BT879" s="47"/>
      <c r="BU879" s="47"/>
      <c r="BV879" s="47"/>
      <c r="BW879" s="47"/>
      <c r="BX879" s="47"/>
      <c r="BY879" s="47"/>
      <c r="BZ879" s="47"/>
      <c r="CA879" s="47"/>
      <c r="CB879" s="47"/>
      <c r="CC879" s="47"/>
      <c r="CD879" s="47"/>
      <c r="CE879" s="47"/>
      <c r="CF879" s="47"/>
      <c r="CG879" s="47"/>
      <c r="CH879" s="47"/>
      <c r="CI879" s="47"/>
      <c r="CJ879" s="47"/>
      <c r="CK879" s="47"/>
      <c r="CL879" s="47"/>
      <c r="CM879" s="47"/>
      <c r="CN879" s="47"/>
      <c r="CO879" s="47"/>
      <c r="CP879" s="47"/>
      <c r="CQ879" s="47"/>
      <c r="CR879" s="47"/>
      <c r="CS879" s="47"/>
      <c r="CT879" s="47"/>
      <c r="CU879" s="47"/>
      <c r="CV879" s="47"/>
      <c r="CW879" s="47"/>
      <c r="CX879" s="47"/>
      <c r="CY879" s="47"/>
      <c r="CZ879" s="47"/>
      <c r="DA879" s="47"/>
      <c r="DB879" s="47"/>
      <c r="DC879" s="47"/>
      <c r="DD879" s="47"/>
      <c r="DE879" s="47"/>
      <c r="DF879" s="47"/>
      <c r="DG879" s="47"/>
      <c r="DH879" s="47"/>
      <c r="DI879" s="47"/>
      <c r="DJ879" s="47"/>
      <c r="DK879" s="47"/>
      <c r="DL879" s="47"/>
      <c r="DM879" s="47"/>
      <c r="DN879" s="47"/>
      <c r="DO879" s="47"/>
      <c r="DP879" s="47"/>
      <c r="DQ879" s="47"/>
      <c r="DR879" s="47"/>
      <c r="DS879" s="47"/>
      <c r="DT879" s="47"/>
      <c r="DU879" s="47"/>
      <c r="DV879" s="47"/>
      <c r="DW879" s="47"/>
      <c r="DX879" s="47"/>
      <c r="DY879" s="47"/>
      <c r="DZ879" s="47"/>
      <c r="EA879" s="47"/>
      <c r="EB879" s="47"/>
      <c r="EC879" s="47"/>
      <c r="ED879" s="47"/>
      <c r="EE879" s="47"/>
      <c r="EF879" s="47"/>
      <c r="EG879" s="47"/>
      <c r="EH879" s="47"/>
      <c r="EI879" s="47"/>
      <c r="EJ879" s="47"/>
      <c r="EK879" s="47"/>
      <c r="EL879" s="47"/>
      <c r="EM879" s="47"/>
      <c r="EN879" s="47"/>
      <c r="EO879" s="47"/>
      <c r="EP879" s="47"/>
      <c r="EQ879" s="47"/>
      <c r="ER879" s="47"/>
      <c r="ES879" s="47"/>
      <c r="EX879" s="48"/>
      <c r="EY879" s="48"/>
      <c r="EZ879" s="48"/>
      <c r="FA879" s="48"/>
      <c r="FB879" s="48"/>
      <c r="FC879" s="48"/>
      <c r="FD879" s="48"/>
    </row>
    <row r="880" spans="1:160" s="19" customFormat="1" ht="15" customHeight="1" x14ac:dyDescent="0.25">
      <c r="A880" s="82"/>
      <c r="B880" s="82"/>
      <c r="C880" s="82"/>
      <c r="AF880" s="82"/>
      <c r="AG880" s="82"/>
      <c r="AH880" s="81"/>
      <c r="AI880" s="45"/>
      <c r="AJ880" s="46"/>
      <c r="AK880" s="46"/>
      <c r="AL880" s="46"/>
      <c r="AM880" s="46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  <c r="BG880" s="45"/>
      <c r="BH880" s="45"/>
      <c r="BI880" s="45"/>
      <c r="BJ880" s="45"/>
      <c r="BK880" s="45"/>
      <c r="BL880" s="45"/>
      <c r="BM880" s="45"/>
      <c r="BN880" s="45"/>
      <c r="BO880" s="45"/>
      <c r="BP880" s="45"/>
      <c r="BQ880" s="45"/>
      <c r="BR880" s="47"/>
      <c r="BS880" s="47"/>
      <c r="BT880" s="47"/>
      <c r="BU880" s="47"/>
      <c r="BV880" s="47"/>
      <c r="BW880" s="47"/>
      <c r="BX880" s="47"/>
      <c r="BY880" s="47"/>
      <c r="BZ880" s="47"/>
      <c r="CA880" s="47"/>
      <c r="CB880" s="47"/>
      <c r="CC880" s="47"/>
      <c r="CD880" s="47"/>
      <c r="CE880" s="47"/>
      <c r="CF880" s="47"/>
      <c r="CG880" s="47"/>
      <c r="CH880" s="47"/>
      <c r="CI880" s="47"/>
      <c r="CJ880" s="47"/>
      <c r="CK880" s="47"/>
      <c r="CL880" s="47"/>
      <c r="CM880" s="47"/>
      <c r="CN880" s="47"/>
      <c r="CO880" s="47"/>
      <c r="CP880" s="47"/>
      <c r="CQ880" s="47"/>
      <c r="CR880" s="47"/>
      <c r="CS880" s="47"/>
      <c r="CT880" s="47"/>
      <c r="CU880" s="47"/>
      <c r="CV880" s="47"/>
      <c r="CW880" s="47"/>
      <c r="CX880" s="47"/>
      <c r="CY880" s="47"/>
      <c r="CZ880" s="47"/>
      <c r="DA880" s="47"/>
      <c r="DB880" s="47"/>
      <c r="DC880" s="47"/>
      <c r="DD880" s="47"/>
      <c r="DE880" s="47"/>
      <c r="DF880" s="47"/>
      <c r="DG880" s="47"/>
      <c r="DH880" s="47"/>
      <c r="DI880" s="47"/>
      <c r="DJ880" s="47"/>
      <c r="DK880" s="47"/>
      <c r="DL880" s="47"/>
      <c r="DM880" s="47"/>
      <c r="DN880" s="47"/>
      <c r="DO880" s="47"/>
      <c r="DP880" s="47"/>
      <c r="DQ880" s="47"/>
      <c r="DR880" s="47"/>
      <c r="DS880" s="47"/>
      <c r="DT880" s="47"/>
      <c r="DU880" s="47"/>
      <c r="DV880" s="47"/>
      <c r="DW880" s="47"/>
      <c r="DX880" s="47"/>
      <c r="DY880" s="47"/>
      <c r="DZ880" s="47"/>
      <c r="EA880" s="47"/>
      <c r="EB880" s="47"/>
      <c r="EC880" s="47"/>
      <c r="ED880" s="47"/>
      <c r="EE880" s="47"/>
      <c r="EF880" s="47"/>
      <c r="EG880" s="47"/>
      <c r="EH880" s="47"/>
      <c r="EI880" s="47"/>
      <c r="EJ880" s="47"/>
      <c r="EK880" s="47"/>
      <c r="EL880" s="47"/>
      <c r="EM880" s="47"/>
      <c r="EN880" s="47"/>
      <c r="EO880" s="47"/>
      <c r="EP880" s="47"/>
      <c r="EQ880" s="47"/>
      <c r="ER880" s="47"/>
      <c r="ES880" s="47"/>
      <c r="EX880" s="48"/>
      <c r="EY880" s="48"/>
      <c r="EZ880" s="48"/>
      <c r="FA880" s="48"/>
      <c r="FB880" s="48"/>
      <c r="FC880" s="48"/>
      <c r="FD880" s="48"/>
    </row>
    <row r="881" spans="1:160" s="19" customFormat="1" ht="15" customHeight="1" x14ac:dyDescent="0.25">
      <c r="A881" s="82"/>
      <c r="B881" s="82"/>
      <c r="C881" s="82"/>
      <c r="AF881" s="82"/>
      <c r="AG881" s="82"/>
      <c r="AH881" s="81"/>
      <c r="AI881" s="45"/>
      <c r="AJ881" s="46"/>
      <c r="AK881" s="46"/>
      <c r="AL881" s="46"/>
      <c r="AM881" s="46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  <c r="BG881" s="45"/>
      <c r="BH881" s="45"/>
      <c r="BI881" s="45"/>
      <c r="BJ881" s="45"/>
      <c r="BK881" s="45"/>
      <c r="BL881" s="45"/>
      <c r="BM881" s="45"/>
      <c r="BN881" s="45"/>
      <c r="BO881" s="45"/>
      <c r="BP881" s="45"/>
      <c r="BQ881" s="45"/>
      <c r="BR881" s="47"/>
      <c r="BS881" s="47"/>
      <c r="BT881" s="47"/>
      <c r="BU881" s="47"/>
      <c r="BV881" s="47"/>
      <c r="BW881" s="47"/>
      <c r="BX881" s="47"/>
      <c r="BY881" s="47"/>
      <c r="BZ881" s="47"/>
      <c r="CA881" s="47"/>
      <c r="CB881" s="47"/>
      <c r="CC881" s="47"/>
      <c r="CD881" s="47"/>
      <c r="CE881" s="47"/>
      <c r="CF881" s="47"/>
      <c r="CG881" s="47"/>
      <c r="CH881" s="47"/>
      <c r="CI881" s="47"/>
      <c r="CJ881" s="47"/>
      <c r="CK881" s="47"/>
      <c r="CL881" s="47"/>
      <c r="CM881" s="47"/>
      <c r="CN881" s="47"/>
      <c r="CO881" s="47"/>
      <c r="CP881" s="47"/>
      <c r="CQ881" s="47"/>
      <c r="CR881" s="47"/>
      <c r="CS881" s="47"/>
      <c r="CT881" s="47"/>
      <c r="CU881" s="47"/>
      <c r="CV881" s="47"/>
      <c r="CW881" s="47"/>
      <c r="CX881" s="47"/>
      <c r="CY881" s="47"/>
      <c r="CZ881" s="47"/>
      <c r="DA881" s="47"/>
      <c r="DB881" s="47"/>
      <c r="DC881" s="47"/>
      <c r="DD881" s="47"/>
      <c r="DE881" s="47"/>
      <c r="DF881" s="47"/>
      <c r="DG881" s="47"/>
      <c r="DH881" s="47"/>
      <c r="DI881" s="47"/>
      <c r="DJ881" s="47"/>
      <c r="DK881" s="47"/>
      <c r="DL881" s="47"/>
      <c r="DM881" s="47"/>
      <c r="DN881" s="47"/>
      <c r="DO881" s="47"/>
      <c r="DP881" s="47"/>
      <c r="DQ881" s="47"/>
      <c r="DR881" s="47"/>
      <c r="DS881" s="47"/>
      <c r="DT881" s="47"/>
      <c r="DU881" s="47"/>
      <c r="DV881" s="47"/>
      <c r="DW881" s="47"/>
      <c r="DX881" s="47"/>
      <c r="DY881" s="47"/>
      <c r="DZ881" s="47"/>
      <c r="EA881" s="47"/>
      <c r="EB881" s="47"/>
      <c r="EC881" s="47"/>
      <c r="ED881" s="47"/>
      <c r="EE881" s="47"/>
      <c r="EF881" s="47"/>
      <c r="EG881" s="47"/>
      <c r="EH881" s="47"/>
      <c r="EI881" s="47"/>
      <c r="EJ881" s="47"/>
      <c r="EK881" s="47"/>
      <c r="EL881" s="47"/>
      <c r="EM881" s="47"/>
      <c r="EN881" s="47"/>
      <c r="EO881" s="47"/>
      <c r="EP881" s="47"/>
      <c r="EQ881" s="47"/>
      <c r="ER881" s="47"/>
      <c r="ES881" s="47"/>
      <c r="EX881" s="48"/>
      <c r="EY881" s="48"/>
      <c r="EZ881" s="48"/>
      <c r="FA881" s="48"/>
      <c r="FB881" s="48"/>
      <c r="FC881" s="48"/>
      <c r="FD881" s="48"/>
    </row>
    <row r="882" spans="1:160" s="19" customFormat="1" ht="15" customHeight="1" x14ac:dyDescent="0.25">
      <c r="A882" s="82"/>
      <c r="B882" s="82"/>
      <c r="C882" s="82"/>
      <c r="AF882" s="82"/>
      <c r="AG882" s="82"/>
      <c r="AH882" s="81"/>
      <c r="AI882" s="45"/>
      <c r="AJ882" s="46"/>
      <c r="AK882" s="46"/>
      <c r="AL882" s="46"/>
      <c r="AM882" s="46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  <c r="BG882" s="45"/>
      <c r="BH882" s="45"/>
      <c r="BI882" s="45"/>
      <c r="BJ882" s="45"/>
      <c r="BK882" s="45"/>
      <c r="BL882" s="45"/>
      <c r="BM882" s="45"/>
      <c r="BN882" s="45"/>
      <c r="BO882" s="45"/>
      <c r="BP882" s="45"/>
      <c r="BQ882" s="45"/>
      <c r="BR882" s="47"/>
      <c r="BS882" s="47"/>
      <c r="BT882" s="47"/>
      <c r="BU882" s="47"/>
      <c r="BV882" s="47"/>
      <c r="BW882" s="47"/>
      <c r="BX882" s="47"/>
      <c r="BY882" s="47"/>
      <c r="BZ882" s="47"/>
      <c r="CA882" s="47"/>
      <c r="CB882" s="47"/>
      <c r="CC882" s="47"/>
      <c r="CD882" s="47"/>
      <c r="CE882" s="47"/>
      <c r="CF882" s="47"/>
      <c r="CG882" s="47"/>
      <c r="CH882" s="47"/>
      <c r="CI882" s="47"/>
      <c r="CJ882" s="47"/>
      <c r="CK882" s="47"/>
      <c r="CL882" s="47"/>
      <c r="CM882" s="47"/>
      <c r="CN882" s="47"/>
      <c r="CO882" s="47"/>
      <c r="CP882" s="47"/>
      <c r="CQ882" s="47"/>
      <c r="CR882" s="47"/>
      <c r="CS882" s="47"/>
      <c r="CT882" s="47"/>
      <c r="CU882" s="47"/>
      <c r="CV882" s="47"/>
      <c r="CW882" s="47"/>
      <c r="CX882" s="47"/>
      <c r="CY882" s="47"/>
      <c r="CZ882" s="47"/>
      <c r="DA882" s="47"/>
      <c r="DB882" s="47"/>
      <c r="DC882" s="47"/>
      <c r="DD882" s="47"/>
      <c r="DE882" s="47"/>
      <c r="DF882" s="47"/>
      <c r="DG882" s="47"/>
      <c r="DH882" s="47"/>
      <c r="DI882" s="47"/>
      <c r="DJ882" s="47"/>
      <c r="DK882" s="47"/>
      <c r="DL882" s="47"/>
      <c r="DM882" s="47"/>
      <c r="DN882" s="47"/>
      <c r="DO882" s="47"/>
      <c r="DP882" s="47"/>
      <c r="DQ882" s="47"/>
      <c r="DR882" s="47"/>
      <c r="DS882" s="47"/>
      <c r="DT882" s="47"/>
      <c r="DU882" s="47"/>
      <c r="DV882" s="47"/>
      <c r="DW882" s="47"/>
      <c r="DX882" s="47"/>
      <c r="DY882" s="47"/>
      <c r="DZ882" s="47"/>
      <c r="EA882" s="47"/>
      <c r="EB882" s="47"/>
      <c r="EC882" s="47"/>
      <c r="ED882" s="47"/>
      <c r="EE882" s="47"/>
      <c r="EF882" s="47"/>
      <c r="EG882" s="47"/>
      <c r="EH882" s="47"/>
      <c r="EI882" s="47"/>
      <c r="EJ882" s="47"/>
      <c r="EK882" s="47"/>
      <c r="EL882" s="47"/>
      <c r="EM882" s="47"/>
      <c r="EN882" s="47"/>
      <c r="EO882" s="47"/>
      <c r="EP882" s="47"/>
      <c r="EQ882" s="47"/>
      <c r="ER882" s="47"/>
      <c r="ES882" s="47"/>
      <c r="EX882" s="48"/>
      <c r="EY882" s="48"/>
      <c r="EZ882" s="48"/>
      <c r="FA882" s="48"/>
      <c r="FB882" s="48"/>
      <c r="FC882" s="48"/>
      <c r="FD882" s="48"/>
    </row>
    <row r="883" spans="1:160" s="19" customFormat="1" ht="15" customHeight="1" x14ac:dyDescent="0.25">
      <c r="A883" s="82"/>
      <c r="B883" s="82"/>
      <c r="C883" s="82"/>
      <c r="AF883" s="82"/>
      <c r="AG883" s="82"/>
      <c r="AH883" s="81"/>
      <c r="AI883" s="45"/>
      <c r="AJ883" s="46"/>
      <c r="AK883" s="46"/>
      <c r="AL883" s="46"/>
      <c r="AM883" s="46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  <c r="BG883" s="45"/>
      <c r="BH883" s="45"/>
      <c r="BI883" s="45"/>
      <c r="BJ883" s="45"/>
      <c r="BK883" s="45"/>
      <c r="BL883" s="45"/>
      <c r="BM883" s="45"/>
      <c r="BN883" s="45"/>
      <c r="BO883" s="45"/>
      <c r="BP883" s="45"/>
      <c r="BQ883" s="45"/>
      <c r="BR883" s="47"/>
      <c r="BS883" s="47"/>
      <c r="BT883" s="47"/>
      <c r="BU883" s="47"/>
      <c r="BV883" s="47"/>
      <c r="BW883" s="47"/>
      <c r="BX883" s="47"/>
      <c r="BY883" s="47"/>
      <c r="BZ883" s="47"/>
      <c r="CA883" s="47"/>
      <c r="CB883" s="47"/>
      <c r="CC883" s="47"/>
      <c r="CD883" s="47"/>
      <c r="CE883" s="47"/>
      <c r="CF883" s="47"/>
      <c r="CG883" s="47"/>
      <c r="CH883" s="47"/>
      <c r="CI883" s="47"/>
      <c r="CJ883" s="47"/>
      <c r="CK883" s="47"/>
      <c r="CL883" s="47"/>
      <c r="CM883" s="47"/>
      <c r="CN883" s="47"/>
      <c r="CO883" s="47"/>
      <c r="CP883" s="47"/>
      <c r="CQ883" s="47"/>
      <c r="CR883" s="47"/>
      <c r="CS883" s="47"/>
      <c r="CT883" s="47"/>
      <c r="CU883" s="47"/>
      <c r="CV883" s="47"/>
      <c r="CW883" s="47"/>
      <c r="CX883" s="47"/>
      <c r="CY883" s="47"/>
      <c r="CZ883" s="47"/>
      <c r="DA883" s="47"/>
      <c r="DB883" s="47"/>
      <c r="DC883" s="47"/>
      <c r="DD883" s="47"/>
      <c r="DE883" s="47"/>
      <c r="DF883" s="47"/>
      <c r="DG883" s="47"/>
      <c r="DH883" s="47"/>
      <c r="DI883" s="47"/>
      <c r="DJ883" s="47"/>
      <c r="DK883" s="47"/>
      <c r="DL883" s="47"/>
      <c r="DM883" s="47"/>
      <c r="DN883" s="47"/>
      <c r="DO883" s="47"/>
      <c r="DP883" s="47"/>
      <c r="DQ883" s="47"/>
      <c r="DR883" s="47"/>
      <c r="DS883" s="47"/>
      <c r="DT883" s="47"/>
      <c r="DU883" s="47"/>
      <c r="DV883" s="47"/>
      <c r="DW883" s="47"/>
      <c r="DX883" s="47"/>
      <c r="DY883" s="47"/>
      <c r="DZ883" s="47"/>
      <c r="EA883" s="47"/>
      <c r="EB883" s="47"/>
      <c r="EC883" s="47"/>
      <c r="ED883" s="47"/>
      <c r="EE883" s="47"/>
      <c r="EF883" s="47"/>
      <c r="EG883" s="47"/>
      <c r="EH883" s="47"/>
      <c r="EI883" s="47"/>
      <c r="EJ883" s="47"/>
      <c r="EK883" s="47"/>
      <c r="EL883" s="47"/>
      <c r="EM883" s="47"/>
      <c r="EN883" s="47"/>
      <c r="EO883" s="47"/>
      <c r="EP883" s="47"/>
      <c r="EQ883" s="47"/>
      <c r="ER883" s="47"/>
      <c r="ES883" s="47"/>
      <c r="EX883" s="48"/>
      <c r="EY883" s="48"/>
      <c r="EZ883" s="48"/>
      <c r="FA883" s="48"/>
      <c r="FB883" s="48"/>
      <c r="FC883" s="48"/>
      <c r="FD883" s="48"/>
    </row>
    <row r="884" spans="1:160" s="19" customFormat="1" ht="15" customHeight="1" x14ac:dyDescent="0.25">
      <c r="A884" s="82"/>
      <c r="B884" s="82"/>
      <c r="C884" s="82"/>
      <c r="AF884" s="82"/>
      <c r="AG884" s="82"/>
      <c r="AH884" s="81"/>
      <c r="AI884" s="45"/>
      <c r="AJ884" s="46"/>
      <c r="AK884" s="46"/>
      <c r="AL884" s="46"/>
      <c r="AM884" s="46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  <c r="BC884" s="45"/>
      <c r="BD884" s="45"/>
      <c r="BE884" s="45"/>
      <c r="BF884" s="45"/>
      <c r="BG884" s="45"/>
      <c r="BH884" s="45"/>
      <c r="BI884" s="45"/>
      <c r="BJ884" s="45"/>
      <c r="BK884" s="45"/>
      <c r="BL884" s="45"/>
      <c r="BM884" s="45"/>
      <c r="BN884" s="45"/>
      <c r="BO884" s="45"/>
      <c r="BP884" s="45"/>
      <c r="BQ884" s="45"/>
      <c r="BR884" s="47"/>
      <c r="BS884" s="47"/>
      <c r="BT884" s="47"/>
      <c r="BU884" s="47"/>
      <c r="BV884" s="47"/>
      <c r="BW884" s="47"/>
      <c r="BX884" s="47"/>
      <c r="BY884" s="47"/>
      <c r="BZ884" s="47"/>
      <c r="CA884" s="47"/>
      <c r="CB884" s="47"/>
      <c r="CC884" s="47"/>
      <c r="CD884" s="47"/>
      <c r="CE884" s="47"/>
      <c r="CF884" s="47"/>
      <c r="CG884" s="47"/>
      <c r="CH884" s="47"/>
      <c r="CI884" s="47"/>
      <c r="CJ884" s="47"/>
      <c r="CK884" s="47"/>
      <c r="CL884" s="47"/>
      <c r="CM884" s="47"/>
      <c r="CN884" s="47"/>
      <c r="CO884" s="47"/>
      <c r="CP884" s="47"/>
      <c r="CQ884" s="47"/>
      <c r="CR884" s="47"/>
      <c r="CS884" s="47"/>
      <c r="CT884" s="47"/>
      <c r="CU884" s="47"/>
      <c r="CV884" s="47"/>
      <c r="CW884" s="47"/>
      <c r="CX884" s="47"/>
      <c r="CY884" s="47"/>
      <c r="CZ884" s="47"/>
      <c r="DA884" s="47"/>
      <c r="DB884" s="47"/>
      <c r="DC884" s="47"/>
      <c r="DD884" s="47"/>
      <c r="DE884" s="47"/>
      <c r="DF884" s="47"/>
      <c r="DG884" s="47"/>
      <c r="DH884" s="47"/>
      <c r="DI884" s="47"/>
      <c r="DJ884" s="47"/>
      <c r="DK884" s="47"/>
      <c r="DL884" s="47"/>
      <c r="DM884" s="47"/>
      <c r="DN884" s="47"/>
      <c r="DO884" s="47"/>
      <c r="DP884" s="47"/>
      <c r="DQ884" s="47"/>
      <c r="DR884" s="47"/>
      <c r="DS884" s="47"/>
      <c r="DT884" s="47"/>
      <c r="DU884" s="47"/>
      <c r="DV884" s="47"/>
      <c r="DW884" s="47"/>
      <c r="DX884" s="47"/>
      <c r="DY884" s="47"/>
      <c r="DZ884" s="47"/>
      <c r="EA884" s="47"/>
      <c r="EB884" s="47"/>
      <c r="EC884" s="47"/>
      <c r="ED884" s="47"/>
      <c r="EE884" s="47"/>
      <c r="EF884" s="47"/>
      <c r="EG884" s="47"/>
      <c r="EH884" s="47"/>
      <c r="EI884" s="47"/>
      <c r="EJ884" s="47"/>
      <c r="EK884" s="47"/>
      <c r="EL884" s="47"/>
      <c r="EM884" s="47"/>
      <c r="EN884" s="47"/>
      <c r="EO884" s="47"/>
      <c r="EP884" s="47"/>
      <c r="EQ884" s="47"/>
      <c r="ER884" s="47"/>
      <c r="ES884" s="47"/>
      <c r="EX884" s="48"/>
      <c r="EY884" s="48"/>
      <c r="EZ884" s="48"/>
      <c r="FA884" s="48"/>
      <c r="FB884" s="48"/>
      <c r="FC884" s="48"/>
      <c r="FD884" s="48"/>
    </row>
    <row r="885" spans="1:160" s="19" customFormat="1" ht="15" customHeight="1" x14ac:dyDescent="0.25">
      <c r="A885" s="82"/>
      <c r="B885" s="82"/>
      <c r="C885" s="82"/>
      <c r="AF885" s="82"/>
      <c r="AG885" s="82"/>
      <c r="AH885" s="81"/>
      <c r="AI885" s="45"/>
      <c r="AJ885" s="46"/>
      <c r="AK885" s="46"/>
      <c r="AL885" s="46"/>
      <c r="AM885" s="46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  <c r="BG885" s="45"/>
      <c r="BH885" s="45"/>
      <c r="BI885" s="45"/>
      <c r="BJ885" s="45"/>
      <c r="BK885" s="45"/>
      <c r="BL885" s="45"/>
      <c r="BM885" s="45"/>
      <c r="BN885" s="45"/>
      <c r="BO885" s="45"/>
      <c r="BP885" s="45"/>
      <c r="BQ885" s="45"/>
      <c r="BR885" s="47"/>
      <c r="BS885" s="47"/>
      <c r="BT885" s="47"/>
      <c r="BU885" s="47"/>
      <c r="BV885" s="47"/>
      <c r="BW885" s="47"/>
      <c r="BX885" s="47"/>
      <c r="BY885" s="47"/>
      <c r="BZ885" s="47"/>
      <c r="CA885" s="47"/>
      <c r="CB885" s="47"/>
      <c r="CC885" s="47"/>
      <c r="CD885" s="47"/>
      <c r="CE885" s="47"/>
      <c r="CF885" s="47"/>
      <c r="CG885" s="47"/>
      <c r="CH885" s="47"/>
      <c r="CI885" s="47"/>
      <c r="CJ885" s="47"/>
      <c r="CK885" s="47"/>
      <c r="CL885" s="47"/>
      <c r="CM885" s="47"/>
      <c r="CN885" s="47"/>
      <c r="CO885" s="47"/>
      <c r="CP885" s="47"/>
      <c r="CQ885" s="47"/>
      <c r="CR885" s="47"/>
      <c r="CS885" s="47"/>
      <c r="CT885" s="47"/>
      <c r="CU885" s="47"/>
      <c r="CV885" s="47"/>
      <c r="CW885" s="47"/>
      <c r="CX885" s="47"/>
      <c r="CY885" s="47"/>
      <c r="CZ885" s="47"/>
      <c r="DA885" s="47"/>
      <c r="DB885" s="47"/>
      <c r="DC885" s="47"/>
      <c r="DD885" s="47"/>
      <c r="DE885" s="47"/>
      <c r="DF885" s="47"/>
      <c r="DG885" s="47"/>
      <c r="DH885" s="47"/>
      <c r="DI885" s="47"/>
      <c r="DJ885" s="47"/>
      <c r="DK885" s="47"/>
      <c r="DL885" s="47"/>
      <c r="DM885" s="47"/>
      <c r="DN885" s="47"/>
      <c r="DO885" s="47"/>
      <c r="DP885" s="47"/>
      <c r="DQ885" s="47"/>
      <c r="DR885" s="47"/>
      <c r="DS885" s="47"/>
      <c r="DT885" s="47"/>
      <c r="DU885" s="47"/>
      <c r="DV885" s="47"/>
      <c r="DW885" s="47"/>
      <c r="DX885" s="47"/>
      <c r="DY885" s="47"/>
      <c r="DZ885" s="47"/>
      <c r="EA885" s="47"/>
      <c r="EB885" s="47"/>
      <c r="EC885" s="47"/>
      <c r="ED885" s="47"/>
      <c r="EE885" s="47"/>
      <c r="EF885" s="47"/>
      <c r="EG885" s="47"/>
      <c r="EH885" s="47"/>
      <c r="EI885" s="47"/>
      <c r="EJ885" s="47"/>
      <c r="EK885" s="47"/>
      <c r="EL885" s="47"/>
      <c r="EM885" s="47"/>
      <c r="EN885" s="47"/>
      <c r="EO885" s="47"/>
      <c r="EP885" s="47"/>
      <c r="EQ885" s="47"/>
      <c r="ER885" s="47"/>
      <c r="ES885" s="47"/>
      <c r="EX885" s="48"/>
      <c r="EY885" s="48"/>
      <c r="EZ885" s="48"/>
      <c r="FA885" s="48"/>
      <c r="FB885" s="48"/>
      <c r="FC885" s="48"/>
      <c r="FD885" s="48"/>
    </row>
    <row r="886" spans="1:160" s="19" customFormat="1" ht="15" customHeight="1" x14ac:dyDescent="0.25">
      <c r="A886" s="82"/>
      <c r="B886" s="82"/>
      <c r="C886" s="82"/>
      <c r="AF886" s="82"/>
      <c r="AG886" s="82"/>
      <c r="AH886" s="81"/>
      <c r="AI886" s="45"/>
      <c r="AJ886" s="46"/>
      <c r="AK886" s="46"/>
      <c r="AL886" s="46"/>
      <c r="AM886" s="46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  <c r="BF886" s="45"/>
      <c r="BG886" s="45"/>
      <c r="BH886" s="45"/>
      <c r="BI886" s="45"/>
      <c r="BJ886" s="45"/>
      <c r="BK886" s="45"/>
      <c r="BL886" s="45"/>
      <c r="BM886" s="45"/>
      <c r="BN886" s="45"/>
      <c r="BO886" s="45"/>
      <c r="BP886" s="45"/>
      <c r="BQ886" s="45"/>
      <c r="BR886" s="47"/>
      <c r="BS886" s="47"/>
      <c r="BT886" s="47"/>
      <c r="BU886" s="47"/>
      <c r="BV886" s="47"/>
      <c r="BW886" s="47"/>
      <c r="BX886" s="47"/>
      <c r="BY886" s="47"/>
      <c r="BZ886" s="47"/>
      <c r="CA886" s="47"/>
      <c r="CB886" s="47"/>
      <c r="CC886" s="47"/>
      <c r="CD886" s="47"/>
      <c r="CE886" s="47"/>
      <c r="CF886" s="47"/>
      <c r="CG886" s="47"/>
      <c r="CH886" s="47"/>
      <c r="CI886" s="47"/>
      <c r="CJ886" s="47"/>
      <c r="CK886" s="47"/>
      <c r="CL886" s="47"/>
      <c r="CM886" s="47"/>
      <c r="CN886" s="47"/>
      <c r="CO886" s="47"/>
      <c r="CP886" s="47"/>
      <c r="CQ886" s="47"/>
      <c r="CR886" s="47"/>
      <c r="CS886" s="47"/>
      <c r="CT886" s="47"/>
      <c r="CU886" s="47"/>
      <c r="CV886" s="47"/>
      <c r="CW886" s="47"/>
      <c r="CX886" s="47"/>
      <c r="CY886" s="47"/>
      <c r="CZ886" s="47"/>
      <c r="DA886" s="47"/>
      <c r="DB886" s="47"/>
      <c r="DC886" s="47"/>
      <c r="DD886" s="47"/>
      <c r="DE886" s="47"/>
      <c r="DF886" s="47"/>
      <c r="DG886" s="47"/>
      <c r="DH886" s="47"/>
      <c r="DI886" s="47"/>
      <c r="DJ886" s="47"/>
      <c r="DK886" s="47"/>
      <c r="DL886" s="47"/>
      <c r="DM886" s="47"/>
      <c r="DN886" s="47"/>
      <c r="DO886" s="47"/>
      <c r="DP886" s="47"/>
      <c r="DQ886" s="47"/>
      <c r="DR886" s="47"/>
      <c r="DS886" s="47"/>
      <c r="DT886" s="47"/>
      <c r="DU886" s="47"/>
      <c r="DV886" s="47"/>
      <c r="DW886" s="47"/>
      <c r="DX886" s="47"/>
      <c r="DY886" s="47"/>
      <c r="DZ886" s="47"/>
      <c r="EA886" s="47"/>
      <c r="EB886" s="47"/>
      <c r="EC886" s="47"/>
      <c r="ED886" s="47"/>
      <c r="EE886" s="47"/>
      <c r="EF886" s="47"/>
      <c r="EG886" s="47"/>
      <c r="EH886" s="47"/>
      <c r="EI886" s="47"/>
      <c r="EJ886" s="47"/>
      <c r="EK886" s="47"/>
      <c r="EL886" s="47"/>
      <c r="EM886" s="47"/>
      <c r="EN886" s="47"/>
      <c r="EO886" s="47"/>
      <c r="EP886" s="47"/>
      <c r="EQ886" s="47"/>
      <c r="ER886" s="47"/>
      <c r="ES886" s="47"/>
      <c r="EX886" s="48"/>
      <c r="EY886" s="48"/>
      <c r="EZ886" s="48"/>
      <c r="FA886" s="48"/>
      <c r="FB886" s="48"/>
      <c r="FC886" s="48"/>
      <c r="FD886" s="48"/>
    </row>
    <row r="887" spans="1:160" s="19" customFormat="1" ht="15" customHeight="1" x14ac:dyDescent="0.25">
      <c r="A887" s="82"/>
      <c r="B887" s="82"/>
      <c r="C887" s="82"/>
      <c r="AF887" s="82"/>
      <c r="AG887" s="82"/>
      <c r="AH887" s="81"/>
      <c r="AI887" s="45"/>
      <c r="AJ887" s="46"/>
      <c r="AK887" s="46"/>
      <c r="AL887" s="46"/>
      <c r="AM887" s="46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  <c r="BF887" s="45"/>
      <c r="BG887" s="45"/>
      <c r="BH887" s="45"/>
      <c r="BI887" s="45"/>
      <c r="BJ887" s="45"/>
      <c r="BK887" s="45"/>
      <c r="BL887" s="45"/>
      <c r="BM887" s="45"/>
      <c r="BN887" s="45"/>
      <c r="BO887" s="45"/>
      <c r="BP887" s="45"/>
      <c r="BQ887" s="45"/>
      <c r="BR887" s="47"/>
      <c r="BS887" s="47"/>
      <c r="BT887" s="47"/>
      <c r="BU887" s="47"/>
      <c r="BV887" s="47"/>
      <c r="BW887" s="47"/>
      <c r="BX887" s="47"/>
      <c r="BY887" s="47"/>
      <c r="BZ887" s="47"/>
      <c r="CA887" s="47"/>
      <c r="CB887" s="47"/>
      <c r="CC887" s="47"/>
      <c r="CD887" s="47"/>
      <c r="CE887" s="47"/>
      <c r="CF887" s="47"/>
      <c r="CG887" s="47"/>
      <c r="CH887" s="47"/>
      <c r="CI887" s="47"/>
      <c r="CJ887" s="47"/>
      <c r="CK887" s="47"/>
      <c r="CL887" s="47"/>
      <c r="CM887" s="47"/>
      <c r="CN887" s="47"/>
      <c r="CO887" s="47"/>
      <c r="CP887" s="47"/>
      <c r="CQ887" s="47"/>
      <c r="CR887" s="47"/>
      <c r="CS887" s="47"/>
      <c r="CT887" s="47"/>
      <c r="CU887" s="47"/>
      <c r="CV887" s="47"/>
      <c r="CW887" s="47"/>
      <c r="CX887" s="47"/>
      <c r="CY887" s="47"/>
      <c r="CZ887" s="47"/>
      <c r="DA887" s="47"/>
      <c r="DB887" s="47"/>
      <c r="DC887" s="47"/>
      <c r="DD887" s="47"/>
      <c r="DE887" s="47"/>
      <c r="DF887" s="47"/>
      <c r="DG887" s="47"/>
      <c r="DH887" s="47"/>
      <c r="DI887" s="47"/>
      <c r="DJ887" s="47"/>
      <c r="DK887" s="47"/>
      <c r="DL887" s="47"/>
      <c r="DM887" s="47"/>
      <c r="DN887" s="47"/>
      <c r="DO887" s="47"/>
      <c r="DP887" s="47"/>
      <c r="DQ887" s="47"/>
      <c r="DR887" s="47"/>
      <c r="DS887" s="47"/>
      <c r="DT887" s="47"/>
      <c r="DU887" s="47"/>
      <c r="DV887" s="47"/>
      <c r="DW887" s="47"/>
      <c r="DX887" s="47"/>
      <c r="DY887" s="47"/>
      <c r="DZ887" s="47"/>
      <c r="EA887" s="47"/>
      <c r="EB887" s="47"/>
      <c r="EC887" s="47"/>
      <c r="ED887" s="47"/>
      <c r="EE887" s="47"/>
      <c r="EF887" s="47"/>
      <c r="EG887" s="47"/>
      <c r="EH887" s="47"/>
      <c r="EI887" s="47"/>
      <c r="EJ887" s="47"/>
      <c r="EK887" s="47"/>
      <c r="EL887" s="47"/>
      <c r="EM887" s="47"/>
      <c r="EN887" s="47"/>
      <c r="EO887" s="47"/>
      <c r="EP887" s="47"/>
      <c r="EQ887" s="47"/>
      <c r="ER887" s="47"/>
      <c r="ES887" s="47"/>
      <c r="EX887" s="48"/>
      <c r="EY887" s="48"/>
      <c r="EZ887" s="48"/>
      <c r="FA887" s="48"/>
      <c r="FB887" s="48"/>
      <c r="FC887" s="48"/>
      <c r="FD887" s="48"/>
    </row>
    <row r="888" spans="1:160" s="19" customFormat="1" ht="15" customHeight="1" x14ac:dyDescent="0.25">
      <c r="A888" s="82"/>
      <c r="B888" s="82"/>
      <c r="C888" s="82"/>
      <c r="AF888" s="82"/>
      <c r="AG888" s="82"/>
      <c r="AH888" s="81"/>
      <c r="AI888" s="45"/>
      <c r="AJ888" s="46"/>
      <c r="AK888" s="46"/>
      <c r="AL888" s="46"/>
      <c r="AM888" s="46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  <c r="BF888" s="45"/>
      <c r="BG888" s="45"/>
      <c r="BH888" s="45"/>
      <c r="BI888" s="45"/>
      <c r="BJ888" s="45"/>
      <c r="BK888" s="45"/>
      <c r="BL888" s="45"/>
      <c r="BM888" s="45"/>
      <c r="BN888" s="45"/>
      <c r="BO888" s="45"/>
      <c r="BP888" s="45"/>
      <c r="BQ888" s="45"/>
      <c r="BR888" s="47"/>
      <c r="BS888" s="47"/>
      <c r="BT888" s="47"/>
      <c r="BU888" s="47"/>
      <c r="BV888" s="47"/>
      <c r="BW888" s="47"/>
      <c r="BX888" s="47"/>
      <c r="BY888" s="47"/>
      <c r="BZ888" s="47"/>
      <c r="CA888" s="47"/>
      <c r="CB888" s="47"/>
      <c r="CC888" s="47"/>
      <c r="CD888" s="47"/>
      <c r="CE888" s="47"/>
      <c r="CF888" s="47"/>
      <c r="CG888" s="47"/>
      <c r="CH888" s="47"/>
      <c r="CI888" s="47"/>
      <c r="CJ888" s="47"/>
      <c r="CK888" s="47"/>
      <c r="CL888" s="47"/>
      <c r="CM888" s="47"/>
      <c r="CN888" s="47"/>
      <c r="CO888" s="47"/>
      <c r="CP888" s="47"/>
      <c r="CQ888" s="47"/>
      <c r="CR888" s="47"/>
      <c r="CS888" s="47"/>
      <c r="CT888" s="47"/>
      <c r="CU888" s="47"/>
      <c r="CV888" s="47"/>
      <c r="CW888" s="47"/>
      <c r="CX888" s="47"/>
      <c r="CY888" s="47"/>
      <c r="CZ888" s="47"/>
      <c r="DA888" s="47"/>
      <c r="DB888" s="47"/>
      <c r="DC888" s="47"/>
      <c r="DD888" s="47"/>
      <c r="DE888" s="47"/>
      <c r="DF888" s="47"/>
      <c r="DG888" s="47"/>
      <c r="DH888" s="47"/>
      <c r="DI888" s="47"/>
      <c r="DJ888" s="47"/>
      <c r="DK888" s="47"/>
      <c r="DL888" s="47"/>
      <c r="DM888" s="47"/>
      <c r="DN888" s="47"/>
      <c r="DO888" s="47"/>
      <c r="DP888" s="47"/>
      <c r="DQ888" s="47"/>
      <c r="DR888" s="47"/>
      <c r="DS888" s="47"/>
      <c r="DT888" s="47"/>
      <c r="DU888" s="47"/>
      <c r="DV888" s="47"/>
      <c r="DW888" s="47"/>
      <c r="DX888" s="47"/>
      <c r="DY888" s="47"/>
      <c r="DZ888" s="47"/>
      <c r="EA888" s="47"/>
      <c r="EB888" s="47"/>
      <c r="EC888" s="47"/>
      <c r="ED888" s="47"/>
      <c r="EE888" s="47"/>
      <c r="EF888" s="47"/>
      <c r="EG888" s="47"/>
      <c r="EH888" s="47"/>
      <c r="EI888" s="47"/>
      <c r="EJ888" s="47"/>
      <c r="EK888" s="47"/>
      <c r="EL888" s="47"/>
      <c r="EM888" s="47"/>
      <c r="EN888" s="47"/>
      <c r="EO888" s="47"/>
      <c r="EP888" s="47"/>
      <c r="EQ888" s="47"/>
      <c r="ER888" s="47"/>
      <c r="ES888" s="47"/>
      <c r="EX888" s="48"/>
      <c r="EY888" s="48"/>
      <c r="EZ888" s="48"/>
      <c r="FA888" s="48"/>
      <c r="FB888" s="48"/>
      <c r="FC888" s="48"/>
      <c r="FD888" s="48"/>
    </row>
    <row r="889" spans="1:160" s="19" customFormat="1" ht="15" customHeight="1" x14ac:dyDescent="0.25">
      <c r="A889" s="82"/>
      <c r="B889" s="82"/>
      <c r="C889" s="82"/>
      <c r="AF889" s="82"/>
      <c r="AG889" s="82"/>
      <c r="AH889" s="81"/>
      <c r="AI889" s="45"/>
      <c r="AJ889" s="46"/>
      <c r="AK889" s="46"/>
      <c r="AL889" s="46"/>
      <c r="AM889" s="46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  <c r="BG889" s="45"/>
      <c r="BH889" s="45"/>
      <c r="BI889" s="45"/>
      <c r="BJ889" s="45"/>
      <c r="BK889" s="45"/>
      <c r="BL889" s="45"/>
      <c r="BM889" s="45"/>
      <c r="BN889" s="45"/>
      <c r="BO889" s="45"/>
      <c r="BP889" s="45"/>
      <c r="BQ889" s="45"/>
      <c r="BR889" s="47"/>
      <c r="BS889" s="47"/>
      <c r="BT889" s="47"/>
      <c r="BU889" s="47"/>
      <c r="BV889" s="47"/>
      <c r="BW889" s="47"/>
      <c r="BX889" s="47"/>
      <c r="BY889" s="47"/>
      <c r="BZ889" s="47"/>
      <c r="CA889" s="47"/>
      <c r="CB889" s="47"/>
      <c r="CC889" s="47"/>
      <c r="CD889" s="47"/>
      <c r="CE889" s="47"/>
      <c r="CF889" s="47"/>
      <c r="CG889" s="47"/>
      <c r="CH889" s="47"/>
      <c r="CI889" s="47"/>
      <c r="CJ889" s="47"/>
      <c r="CK889" s="47"/>
      <c r="CL889" s="47"/>
      <c r="CM889" s="47"/>
      <c r="CN889" s="47"/>
      <c r="CO889" s="47"/>
      <c r="CP889" s="47"/>
      <c r="CQ889" s="47"/>
      <c r="CR889" s="47"/>
      <c r="CS889" s="47"/>
      <c r="CT889" s="47"/>
      <c r="CU889" s="47"/>
      <c r="CV889" s="47"/>
      <c r="CW889" s="47"/>
      <c r="CX889" s="47"/>
      <c r="CY889" s="47"/>
      <c r="CZ889" s="47"/>
      <c r="DA889" s="47"/>
      <c r="DB889" s="47"/>
      <c r="DC889" s="47"/>
      <c r="DD889" s="47"/>
      <c r="DE889" s="47"/>
      <c r="DF889" s="47"/>
      <c r="DG889" s="47"/>
      <c r="DH889" s="47"/>
      <c r="DI889" s="47"/>
      <c r="DJ889" s="47"/>
      <c r="DK889" s="47"/>
      <c r="DL889" s="47"/>
      <c r="DM889" s="47"/>
      <c r="DN889" s="47"/>
      <c r="DO889" s="47"/>
      <c r="DP889" s="47"/>
      <c r="DQ889" s="47"/>
      <c r="DR889" s="47"/>
      <c r="DS889" s="47"/>
      <c r="DT889" s="47"/>
      <c r="DU889" s="47"/>
      <c r="DV889" s="47"/>
      <c r="DW889" s="47"/>
      <c r="DX889" s="47"/>
      <c r="DY889" s="47"/>
      <c r="DZ889" s="47"/>
      <c r="EA889" s="47"/>
      <c r="EB889" s="47"/>
      <c r="EC889" s="47"/>
      <c r="ED889" s="47"/>
      <c r="EE889" s="47"/>
      <c r="EF889" s="47"/>
      <c r="EG889" s="47"/>
      <c r="EH889" s="47"/>
      <c r="EI889" s="47"/>
      <c r="EJ889" s="47"/>
      <c r="EK889" s="47"/>
      <c r="EL889" s="47"/>
      <c r="EM889" s="47"/>
      <c r="EN889" s="47"/>
      <c r="EO889" s="47"/>
      <c r="EP889" s="47"/>
      <c r="EQ889" s="47"/>
      <c r="ER889" s="47"/>
      <c r="ES889" s="47"/>
      <c r="EX889" s="48"/>
      <c r="EY889" s="48"/>
      <c r="EZ889" s="48"/>
      <c r="FA889" s="48"/>
      <c r="FB889" s="48"/>
      <c r="FC889" s="48"/>
      <c r="FD889" s="48"/>
    </row>
    <row r="890" spans="1:160" s="19" customFormat="1" ht="15" customHeight="1" x14ac:dyDescent="0.25">
      <c r="A890" s="82"/>
      <c r="B890" s="82"/>
      <c r="C890" s="82"/>
      <c r="AF890" s="82"/>
      <c r="AG890" s="82"/>
      <c r="AH890" s="81"/>
      <c r="AI890" s="45"/>
      <c r="AJ890" s="46"/>
      <c r="AK890" s="46"/>
      <c r="AL890" s="46"/>
      <c r="AM890" s="46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  <c r="BE890" s="45"/>
      <c r="BF890" s="45"/>
      <c r="BG890" s="45"/>
      <c r="BH890" s="45"/>
      <c r="BI890" s="45"/>
      <c r="BJ890" s="45"/>
      <c r="BK890" s="45"/>
      <c r="BL890" s="45"/>
      <c r="BM890" s="45"/>
      <c r="BN890" s="45"/>
      <c r="BO890" s="45"/>
      <c r="BP890" s="45"/>
      <c r="BQ890" s="45"/>
      <c r="BR890" s="47"/>
      <c r="BS890" s="47"/>
      <c r="BT890" s="47"/>
      <c r="BU890" s="47"/>
      <c r="BV890" s="47"/>
      <c r="BW890" s="47"/>
      <c r="BX890" s="47"/>
      <c r="BY890" s="47"/>
      <c r="BZ890" s="47"/>
      <c r="CA890" s="47"/>
      <c r="CB890" s="47"/>
      <c r="CC890" s="47"/>
      <c r="CD890" s="47"/>
      <c r="CE890" s="47"/>
      <c r="CF890" s="47"/>
      <c r="CG890" s="47"/>
      <c r="CH890" s="47"/>
      <c r="CI890" s="47"/>
      <c r="CJ890" s="47"/>
      <c r="CK890" s="47"/>
      <c r="CL890" s="47"/>
      <c r="CM890" s="47"/>
      <c r="CN890" s="47"/>
      <c r="CO890" s="47"/>
      <c r="CP890" s="47"/>
      <c r="CQ890" s="47"/>
      <c r="CR890" s="47"/>
      <c r="CS890" s="47"/>
      <c r="CT890" s="47"/>
      <c r="CU890" s="47"/>
      <c r="CV890" s="47"/>
      <c r="CW890" s="47"/>
      <c r="CX890" s="47"/>
      <c r="CY890" s="47"/>
      <c r="CZ890" s="47"/>
      <c r="DA890" s="47"/>
      <c r="DB890" s="47"/>
      <c r="DC890" s="47"/>
      <c r="DD890" s="47"/>
      <c r="DE890" s="47"/>
      <c r="DF890" s="47"/>
      <c r="DG890" s="47"/>
      <c r="DH890" s="47"/>
      <c r="DI890" s="47"/>
      <c r="DJ890" s="47"/>
      <c r="DK890" s="47"/>
      <c r="DL890" s="47"/>
      <c r="DM890" s="47"/>
      <c r="DN890" s="47"/>
      <c r="DO890" s="47"/>
      <c r="DP890" s="47"/>
      <c r="DQ890" s="47"/>
      <c r="DR890" s="47"/>
      <c r="DS890" s="47"/>
      <c r="DT890" s="47"/>
      <c r="DU890" s="47"/>
      <c r="DV890" s="47"/>
      <c r="DW890" s="47"/>
      <c r="DX890" s="47"/>
      <c r="DY890" s="47"/>
      <c r="DZ890" s="47"/>
      <c r="EA890" s="47"/>
      <c r="EB890" s="47"/>
      <c r="EC890" s="47"/>
      <c r="ED890" s="47"/>
      <c r="EE890" s="47"/>
      <c r="EF890" s="47"/>
      <c r="EG890" s="47"/>
      <c r="EH890" s="47"/>
      <c r="EI890" s="47"/>
      <c r="EJ890" s="47"/>
      <c r="EK890" s="47"/>
      <c r="EL890" s="47"/>
      <c r="EM890" s="47"/>
      <c r="EN890" s="47"/>
      <c r="EO890" s="47"/>
      <c r="EP890" s="47"/>
      <c r="EQ890" s="47"/>
      <c r="ER890" s="47"/>
      <c r="ES890" s="47"/>
      <c r="EX890" s="48"/>
      <c r="EY890" s="48"/>
      <c r="EZ890" s="48"/>
      <c r="FA890" s="48"/>
      <c r="FB890" s="48"/>
      <c r="FC890" s="48"/>
      <c r="FD890" s="48"/>
    </row>
    <row r="891" spans="1:160" s="19" customFormat="1" ht="15" customHeight="1" x14ac:dyDescent="0.25">
      <c r="A891" s="82"/>
      <c r="B891" s="82"/>
      <c r="C891" s="82"/>
      <c r="AF891" s="82"/>
      <c r="AG891" s="82"/>
      <c r="AH891" s="81"/>
      <c r="AI891" s="45"/>
      <c r="AJ891" s="46"/>
      <c r="AK891" s="46"/>
      <c r="AL891" s="46"/>
      <c r="AM891" s="46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  <c r="BG891" s="45"/>
      <c r="BH891" s="45"/>
      <c r="BI891" s="45"/>
      <c r="BJ891" s="45"/>
      <c r="BK891" s="45"/>
      <c r="BL891" s="45"/>
      <c r="BM891" s="45"/>
      <c r="BN891" s="45"/>
      <c r="BO891" s="45"/>
      <c r="BP891" s="45"/>
      <c r="BQ891" s="45"/>
      <c r="BR891" s="47"/>
      <c r="BS891" s="47"/>
      <c r="BT891" s="47"/>
      <c r="BU891" s="47"/>
      <c r="BV891" s="47"/>
      <c r="BW891" s="47"/>
      <c r="BX891" s="47"/>
      <c r="BY891" s="47"/>
      <c r="BZ891" s="47"/>
      <c r="CA891" s="47"/>
      <c r="CB891" s="47"/>
      <c r="CC891" s="47"/>
      <c r="CD891" s="47"/>
      <c r="CE891" s="47"/>
      <c r="CF891" s="47"/>
      <c r="CG891" s="47"/>
      <c r="CH891" s="47"/>
      <c r="CI891" s="47"/>
      <c r="CJ891" s="47"/>
      <c r="CK891" s="47"/>
      <c r="CL891" s="47"/>
      <c r="CM891" s="47"/>
      <c r="CN891" s="47"/>
      <c r="CO891" s="47"/>
      <c r="CP891" s="47"/>
      <c r="CQ891" s="47"/>
      <c r="CR891" s="47"/>
      <c r="CS891" s="47"/>
      <c r="CT891" s="47"/>
      <c r="CU891" s="47"/>
      <c r="CV891" s="47"/>
      <c r="CW891" s="47"/>
      <c r="CX891" s="47"/>
      <c r="CY891" s="47"/>
      <c r="CZ891" s="47"/>
      <c r="DA891" s="47"/>
      <c r="DB891" s="47"/>
      <c r="DC891" s="47"/>
      <c r="DD891" s="47"/>
      <c r="DE891" s="47"/>
      <c r="DF891" s="47"/>
      <c r="DG891" s="47"/>
      <c r="DH891" s="47"/>
      <c r="DI891" s="47"/>
      <c r="DJ891" s="47"/>
      <c r="DK891" s="47"/>
      <c r="DL891" s="47"/>
      <c r="DM891" s="47"/>
      <c r="DN891" s="47"/>
      <c r="DO891" s="47"/>
      <c r="DP891" s="47"/>
      <c r="DQ891" s="47"/>
      <c r="DR891" s="47"/>
      <c r="DS891" s="47"/>
      <c r="DT891" s="47"/>
      <c r="DU891" s="47"/>
      <c r="DV891" s="47"/>
      <c r="DW891" s="47"/>
      <c r="DX891" s="47"/>
      <c r="DY891" s="47"/>
      <c r="DZ891" s="47"/>
      <c r="EA891" s="47"/>
      <c r="EB891" s="47"/>
      <c r="EC891" s="47"/>
      <c r="ED891" s="47"/>
      <c r="EE891" s="47"/>
      <c r="EF891" s="47"/>
      <c r="EG891" s="47"/>
      <c r="EH891" s="47"/>
      <c r="EI891" s="47"/>
      <c r="EJ891" s="47"/>
      <c r="EK891" s="47"/>
      <c r="EL891" s="47"/>
      <c r="EM891" s="47"/>
      <c r="EN891" s="47"/>
      <c r="EO891" s="47"/>
      <c r="EP891" s="47"/>
      <c r="EQ891" s="47"/>
      <c r="ER891" s="47"/>
      <c r="ES891" s="47"/>
      <c r="EX891" s="48"/>
      <c r="EY891" s="48"/>
      <c r="EZ891" s="48"/>
      <c r="FA891" s="48"/>
      <c r="FB891" s="48"/>
      <c r="FC891" s="48"/>
      <c r="FD891" s="48"/>
    </row>
    <row r="892" spans="1:160" s="19" customFormat="1" ht="15" customHeight="1" x14ac:dyDescent="0.25">
      <c r="A892" s="82"/>
      <c r="B892" s="82"/>
      <c r="C892" s="82"/>
      <c r="AF892" s="82"/>
      <c r="AG892" s="82"/>
      <c r="AH892" s="81"/>
      <c r="AI892" s="45"/>
      <c r="AJ892" s="46"/>
      <c r="AK892" s="46"/>
      <c r="AL892" s="46"/>
      <c r="AM892" s="46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  <c r="BG892" s="45"/>
      <c r="BH892" s="45"/>
      <c r="BI892" s="45"/>
      <c r="BJ892" s="45"/>
      <c r="BK892" s="45"/>
      <c r="BL892" s="45"/>
      <c r="BM892" s="45"/>
      <c r="BN892" s="45"/>
      <c r="BO892" s="45"/>
      <c r="BP892" s="45"/>
      <c r="BQ892" s="45"/>
      <c r="BR892" s="47"/>
      <c r="BS892" s="47"/>
      <c r="BT892" s="47"/>
      <c r="BU892" s="47"/>
      <c r="BV892" s="47"/>
      <c r="BW892" s="47"/>
      <c r="BX892" s="47"/>
      <c r="BY892" s="47"/>
      <c r="BZ892" s="47"/>
      <c r="CA892" s="47"/>
      <c r="CB892" s="47"/>
      <c r="CC892" s="47"/>
      <c r="CD892" s="47"/>
      <c r="CE892" s="47"/>
      <c r="CF892" s="47"/>
      <c r="CG892" s="47"/>
      <c r="CH892" s="47"/>
      <c r="CI892" s="47"/>
      <c r="CJ892" s="47"/>
      <c r="CK892" s="47"/>
      <c r="CL892" s="47"/>
      <c r="CM892" s="47"/>
      <c r="CN892" s="47"/>
      <c r="CO892" s="47"/>
      <c r="CP892" s="47"/>
      <c r="CQ892" s="47"/>
      <c r="CR892" s="47"/>
      <c r="CS892" s="47"/>
      <c r="CT892" s="47"/>
      <c r="CU892" s="47"/>
      <c r="CV892" s="47"/>
      <c r="CW892" s="47"/>
      <c r="CX892" s="47"/>
      <c r="CY892" s="47"/>
      <c r="CZ892" s="47"/>
      <c r="DA892" s="47"/>
      <c r="DB892" s="47"/>
      <c r="DC892" s="47"/>
      <c r="DD892" s="47"/>
      <c r="DE892" s="47"/>
      <c r="DF892" s="47"/>
      <c r="DG892" s="47"/>
      <c r="DH892" s="47"/>
      <c r="DI892" s="47"/>
      <c r="DJ892" s="47"/>
      <c r="DK892" s="47"/>
      <c r="DL892" s="47"/>
      <c r="DM892" s="47"/>
      <c r="DN892" s="47"/>
      <c r="DO892" s="47"/>
      <c r="DP892" s="47"/>
      <c r="DQ892" s="47"/>
      <c r="DR892" s="47"/>
      <c r="DS892" s="47"/>
      <c r="DT892" s="47"/>
      <c r="DU892" s="47"/>
      <c r="DV892" s="47"/>
      <c r="DW892" s="47"/>
      <c r="DX892" s="47"/>
      <c r="DY892" s="47"/>
      <c r="DZ892" s="47"/>
      <c r="EA892" s="47"/>
      <c r="EB892" s="47"/>
      <c r="EC892" s="47"/>
      <c r="ED892" s="47"/>
      <c r="EE892" s="47"/>
      <c r="EF892" s="47"/>
      <c r="EG892" s="47"/>
      <c r="EH892" s="47"/>
      <c r="EI892" s="47"/>
      <c r="EJ892" s="47"/>
      <c r="EK892" s="47"/>
      <c r="EL892" s="47"/>
      <c r="EM892" s="47"/>
      <c r="EN892" s="47"/>
      <c r="EO892" s="47"/>
      <c r="EP892" s="47"/>
      <c r="EQ892" s="47"/>
      <c r="ER892" s="47"/>
      <c r="ES892" s="47"/>
      <c r="EX892" s="48"/>
      <c r="EY892" s="48"/>
      <c r="EZ892" s="48"/>
      <c r="FA892" s="48"/>
      <c r="FB892" s="48"/>
      <c r="FC892" s="48"/>
      <c r="FD892" s="48"/>
    </row>
    <row r="893" spans="1:160" s="19" customFormat="1" ht="15" customHeight="1" x14ac:dyDescent="0.25">
      <c r="A893" s="82"/>
      <c r="B893" s="82"/>
      <c r="C893" s="82"/>
      <c r="AF893" s="82"/>
      <c r="AG893" s="82"/>
      <c r="AH893" s="81"/>
      <c r="AI893" s="45"/>
      <c r="AJ893" s="46"/>
      <c r="AK893" s="46"/>
      <c r="AL893" s="46"/>
      <c r="AM893" s="46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  <c r="BG893" s="45"/>
      <c r="BH893" s="45"/>
      <c r="BI893" s="45"/>
      <c r="BJ893" s="45"/>
      <c r="BK893" s="45"/>
      <c r="BL893" s="45"/>
      <c r="BM893" s="45"/>
      <c r="BN893" s="45"/>
      <c r="BO893" s="45"/>
      <c r="BP893" s="45"/>
      <c r="BQ893" s="45"/>
      <c r="BR893" s="47"/>
      <c r="BS893" s="47"/>
      <c r="BT893" s="47"/>
      <c r="BU893" s="47"/>
      <c r="BV893" s="47"/>
      <c r="BW893" s="47"/>
      <c r="BX893" s="47"/>
      <c r="BY893" s="47"/>
      <c r="BZ893" s="47"/>
      <c r="CA893" s="47"/>
      <c r="CB893" s="47"/>
      <c r="CC893" s="47"/>
      <c r="CD893" s="47"/>
      <c r="CE893" s="47"/>
      <c r="CF893" s="47"/>
      <c r="CG893" s="47"/>
      <c r="CH893" s="47"/>
      <c r="CI893" s="47"/>
      <c r="CJ893" s="47"/>
      <c r="CK893" s="47"/>
      <c r="CL893" s="47"/>
      <c r="CM893" s="47"/>
      <c r="CN893" s="47"/>
      <c r="CO893" s="47"/>
      <c r="CP893" s="47"/>
      <c r="CQ893" s="47"/>
      <c r="CR893" s="47"/>
      <c r="CS893" s="47"/>
      <c r="CT893" s="47"/>
      <c r="CU893" s="47"/>
      <c r="CV893" s="47"/>
      <c r="CW893" s="47"/>
      <c r="CX893" s="47"/>
      <c r="CY893" s="47"/>
      <c r="CZ893" s="47"/>
      <c r="DA893" s="47"/>
      <c r="DB893" s="47"/>
      <c r="DC893" s="47"/>
      <c r="DD893" s="47"/>
      <c r="DE893" s="47"/>
      <c r="DF893" s="47"/>
      <c r="DG893" s="47"/>
      <c r="DH893" s="47"/>
      <c r="DI893" s="47"/>
      <c r="DJ893" s="47"/>
      <c r="DK893" s="47"/>
      <c r="DL893" s="47"/>
      <c r="DM893" s="47"/>
      <c r="DN893" s="47"/>
      <c r="DO893" s="47"/>
      <c r="DP893" s="47"/>
      <c r="DQ893" s="47"/>
      <c r="DR893" s="47"/>
      <c r="DS893" s="47"/>
      <c r="DT893" s="47"/>
      <c r="DU893" s="47"/>
      <c r="DV893" s="47"/>
      <c r="DW893" s="47"/>
      <c r="DX893" s="47"/>
      <c r="DY893" s="47"/>
      <c r="DZ893" s="47"/>
      <c r="EA893" s="47"/>
      <c r="EB893" s="47"/>
      <c r="EC893" s="47"/>
      <c r="ED893" s="47"/>
      <c r="EE893" s="47"/>
      <c r="EF893" s="47"/>
      <c r="EG893" s="47"/>
      <c r="EH893" s="47"/>
      <c r="EI893" s="47"/>
      <c r="EJ893" s="47"/>
      <c r="EK893" s="47"/>
      <c r="EL893" s="47"/>
      <c r="EM893" s="47"/>
      <c r="EN893" s="47"/>
      <c r="EO893" s="47"/>
      <c r="EP893" s="47"/>
      <c r="EQ893" s="47"/>
      <c r="ER893" s="47"/>
      <c r="ES893" s="47"/>
      <c r="EX893" s="48"/>
      <c r="EY893" s="48"/>
      <c r="EZ893" s="48"/>
      <c r="FA893" s="48"/>
      <c r="FB893" s="48"/>
      <c r="FC893" s="48"/>
      <c r="FD893" s="48"/>
    </row>
    <row r="894" spans="1:160" s="19" customFormat="1" ht="15" customHeight="1" x14ac:dyDescent="0.25">
      <c r="A894" s="82"/>
      <c r="B894" s="82"/>
      <c r="C894" s="82"/>
      <c r="AF894" s="82"/>
      <c r="AG894" s="82"/>
      <c r="AH894" s="81"/>
      <c r="AI894" s="45"/>
      <c r="AJ894" s="46"/>
      <c r="AK894" s="46"/>
      <c r="AL894" s="46"/>
      <c r="AM894" s="46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  <c r="BG894" s="45"/>
      <c r="BH894" s="45"/>
      <c r="BI894" s="45"/>
      <c r="BJ894" s="45"/>
      <c r="BK894" s="45"/>
      <c r="BL894" s="45"/>
      <c r="BM894" s="45"/>
      <c r="BN894" s="45"/>
      <c r="BO894" s="45"/>
      <c r="BP894" s="45"/>
      <c r="BQ894" s="45"/>
      <c r="BR894" s="47"/>
      <c r="BS894" s="47"/>
      <c r="BT894" s="47"/>
      <c r="BU894" s="47"/>
      <c r="BV894" s="47"/>
      <c r="BW894" s="47"/>
      <c r="BX894" s="47"/>
      <c r="BY894" s="47"/>
      <c r="BZ894" s="47"/>
      <c r="CA894" s="47"/>
      <c r="CB894" s="47"/>
      <c r="CC894" s="47"/>
      <c r="CD894" s="47"/>
      <c r="CE894" s="47"/>
      <c r="CF894" s="47"/>
      <c r="CG894" s="47"/>
      <c r="CH894" s="47"/>
      <c r="CI894" s="47"/>
      <c r="CJ894" s="47"/>
      <c r="CK894" s="47"/>
      <c r="CL894" s="47"/>
      <c r="CM894" s="47"/>
      <c r="CN894" s="47"/>
      <c r="CO894" s="47"/>
      <c r="CP894" s="47"/>
      <c r="CQ894" s="47"/>
      <c r="CR894" s="47"/>
      <c r="CS894" s="47"/>
      <c r="CT894" s="47"/>
      <c r="CU894" s="47"/>
      <c r="CV894" s="47"/>
      <c r="CW894" s="47"/>
      <c r="CX894" s="47"/>
      <c r="CY894" s="47"/>
      <c r="CZ894" s="47"/>
      <c r="DA894" s="47"/>
      <c r="DB894" s="47"/>
      <c r="DC894" s="47"/>
      <c r="DD894" s="47"/>
      <c r="DE894" s="47"/>
      <c r="DF894" s="47"/>
      <c r="DG894" s="47"/>
      <c r="DH894" s="47"/>
      <c r="DI894" s="47"/>
      <c r="DJ894" s="47"/>
      <c r="DK894" s="47"/>
      <c r="DL894" s="47"/>
      <c r="DM894" s="47"/>
      <c r="DN894" s="47"/>
      <c r="DO894" s="47"/>
      <c r="DP894" s="47"/>
      <c r="DQ894" s="47"/>
      <c r="DR894" s="47"/>
      <c r="DS894" s="47"/>
      <c r="DT894" s="47"/>
      <c r="DU894" s="47"/>
      <c r="DV894" s="47"/>
      <c r="DW894" s="47"/>
      <c r="DX894" s="47"/>
      <c r="DY894" s="47"/>
      <c r="DZ894" s="47"/>
      <c r="EA894" s="47"/>
      <c r="EB894" s="47"/>
      <c r="EC894" s="47"/>
      <c r="ED894" s="47"/>
      <c r="EE894" s="47"/>
      <c r="EF894" s="47"/>
      <c r="EG894" s="47"/>
      <c r="EH894" s="47"/>
      <c r="EI894" s="47"/>
      <c r="EJ894" s="47"/>
      <c r="EK894" s="47"/>
      <c r="EL894" s="47"/>
      <c r="EM894" s="47"/>
      <c r="EN894" s="47"/>
      <c r="EO894" s="47"/>
      <c r="EP894" s="47"/>
      <c r="EQ894" s="47"/>
      <c r="ER894" s="47"/>
      <c r="ES894" s="47"/>
      <c r="EX894" s="48"/>
      <c r="EY894" s="48"/>
      <c r="EZ894" s="48"/>
      <c r="FA894" s="48"/>
      <c r="FB894" s="48"/>
      <c r="FC894" s="48"/>
      <c r="FD894" s="48"/>
    </row>
    <row r="895" spans="1:160" s="19" customFormat="1" ht="15" customHeight="1" x14ac:dyDescent="0.25">
      <c r="A895" s="82"/>
      <c r="B895" s="82"/>
      <c r="C895" s="82"/>
      <c r="AF895" s="82"/>
      <c r="AG895" s="82"/>
      <c r="AH895" s="81"/>
      <c r="AI895" s="45"/>
      <c r="AJ895" s="46"/>
      <c r="AK895" s="46"/>
      <c r="AL895" s="46"/>
      <c r="AM895" s="46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  <c r="BG895" s="45"/>
      <c r="BH895" s="45"/>
      <c r="BI895" s="45"/>
      <c r="BJ895" s="45"/>
      <c r="BK895" s="45"/>
      <c r="BL895" s="45"/>
      <c r="BM895" s="45"/>
      <c r="BN895" s="45"/>
      <c r="BO895" s="45"/>
      <c r="BP895" s="45"/>
      <c r="BQ895" s="45"/>
      <c r="BR895" s="47"/>
      <c r="BS895" s="47"/>
      <c r="BT895" s="47"/>
      <c r="BU895" s="47"/>
      <c r="BV895" s="47"/>
      <c r="BW895" s="47"/>
      <c r="BX895" s="47"/>
      <c r="BY895" s="47"/>
      <c r="BZ895" s="47"/>
      <c r="CA895" s="47"/>
      <c r="CB895" s="47"/>
      <c r="CC895" s="47"/>
      <c r="CD895" s="47"/>
      <c r="CE895" s="47"/>
      <c r="CF895" s="47"/>
      <c r="CG895" s="47"/>
      <c r="CH895" s="47"/>
      <c r="CI895" s="47"/>
      <c r="CJ895" s="47"/>
      <c r="CK895" s="47"/>
      <c r="CL895" s="47"/>
      <c r="CM895" s="47"/>
      <c r="CN895" s="47"/>
      <c r="CO895" s="47"/>
      <c r="CP895" s="47"/>
      <c r="CQ895" s="47"/>
      <c r="CR895" s="47"/>
      <c r="CS895" s="47"/>
      <c r="CT895" s="47"/>
      <c r="CU895" s="47"/>
      <c r="CV895" s="47"/>
      <c r="CW895" s="47"/>
      <c r="CX895" s="47"/>
      <c r="CY895" s="47"/>
      <c r="CZ895" s="47"/>
      <c r="DA895" s="47"/>
      <c r="DB895" s="47"/>
      <c r="DC895" s="47"/>
      <c r="DD895" s="47"/>
      <c r="DE895" s="47"/>
      <c r="DF895" s="47"/>
      <c r="DG895" s="47"/>
      <c r="DH895" s="47"/>
      <c r="DI895" s="47"/>
      <c r="DJ895" s="47"/>
      <c r="DK895" s="47"/>
      <c r="DL895" s="47"/>
      <c r="DM895" s="47"/>
      <c r="DN895" s="47"/>
      <c r="DO895" s="47"/>
      <c r="DP895" s="47"/>
      <c r="DQ895" s="47"/>
      <c r="DR895" s="47"/>
      <c r="DS895" s="47"/>
      <c r="DT895" s="47"/>
      <c r="DU895" s="47"/>
      <c r="DV895" s="47"/>
      <c r="DW895" s="47"/>
      <c r="DX895" s="47"/>
      <c r="DY895" s="47"/>
      <c r="DZ895" s="47"/>
      <c r="EA895" s="47"/>
      <c r="EB895" s="47"/>
      <c r="EC895" s="47"/>
      <c r="ED895" s="47"/>
      <c r="EE895" s="47"/>
      <c r="EF895" s="47"/>
      <c r="EG895" s="47"/>
      <c r="EH895" s="47"/>
      <c r="EI895" s="47"/>
      <c r="EJ895" s="47"/>
      <c r="EK895" s="47"/>
      <c r="EL895" s="47"/>
      <c r="EM895" s="47"/>
      <c r="EN895" s="47"/>
      <c r="EO895" s="47"/>
      <c r="EP895" s="47"/>
      <c r="EQ895" s="47"/>
      <c r="ER895" s="47"/>
      <c r="ES895" s="47"/>
      <c r="EX895" s="48"/>
      <c r="EY895" s="48"/>
      <c r="EZ895" s="48"/>
      <c r="FA895" s="48"/>
      <c r="FB895" s="48"/>
      <c r="FC895" s="48"/>
      <c r="FD895" s="48"/>
    </row>
    <row r="896" spans="1:160" s="19" customFormat="1" ht="15" customHeight="1" x14ac:dyDescent="0.25">
      <c r="A896" s="82"/>
      <c r="B896" s="82"/>
      <c r="C896" s="82"/>
      <c r="AF896" s="82"/>
      <c r="AG896" s="82"/>
      <c r="AH896" s="81"/>
      <c r="AI896" s="45"/>
      <c r="AJ896" s="46"/>
      <c r="AK896" s="46"/>
      <c r="AL896" s="46"/>
      <c r="AM896" s="46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  <c r="BG896" s="45"/>
      <c r="BH896" s="45"/>
      <c r="BI896" s="45"/>
      <c r="BJ896" s="45"/>
      <c r="BK896" s="45"/>
      <c r="BL896" s="45"/>
      <c r="BM896" s="45"/>
      <c r="BN896" s="45"/>
      <c r="BO896" s="45"/>
      <c r="BP896" s="45"/>
      <c r="BQ896" s="45"/>
      <c r="BR896" s="47"/>
      <c r="BS896" s="47"/>
      <c r="BT896" s="47"/>
      <c r="BU896" s="47"/>
      <c r="BV896" s="47"/>
      <c r="BW896" s="47"/>
      <c r="BX896" s="47"/>
      <c r="BY896" s="47"/>
      <c r="BZ896" s="47"/>
      <c r="CA896" s="47"/>
      <c r="CB896" s="47"/>
      <c r="CC896" s="47"/>
      <c r="CD896" s="47"/>
      <c r="CE896" s="47"/>
      <c r="CF896" s="47"/>
      <c r="CG896" s="47"/>
      <c r="CH896" s="47"/>
      <c r="CI896" s="47"/>
      <c r="CJ896" s="47"/>
      <c r="CK896" s="47"/>
      <c r="CL896" s="47"/>
      <c r="CM896" s="47"/>
      <c r="CN896" s="47"/>
      <c r="CO896" s="47"/>
      <c r="CP896" s="47"/>
      <c r="CQ896" s="47"/>
      <c r="CR896" s="47"/>
      <c r="CS896" s="47"/>
      <c r="CT896" s="47"/>
      <c r="CU896" s="47"/>
      <c r="CV896" s="47"/>
      <c r="CW896" s="47"/>
      <c r="CX896" s="47"/>
      <c r="CY896" s="47"/>
      <c r="CZ896" s="47"/>
      <c r="DA896" s="47"/>
      <c r="DB896" s="47"/>
      <c r="DC896" s="47"/>
      <c r="DD896" s="47"/>
      <c r="DE896" s="47"/>
      <c r="DF896" s="47"/>
      <c r="DG896" s="47"/>
      <c r="DH896" s="47"/>
      <c r="DI896" s="47"/>
      <c r="DJ896" s="47"/>
      <c r="DK896" s="47"/>
      <c r="DL896" s="47"/>
      <c r="DM896" s="47"/>
      <c r="DN896" s="47"/>
      <c r="DO896" s="47"/>
      <c r="DP896" s="47"/>
      <c r="DQ896" s="47"/>
      <c r="DR896" s="47"/>
      <c r="DS896" s="47"/>
      <c r="DT896" s="47"/>
      <c r="DU896" s="47"/>
      <c r="DV896" s="47"/>
      <c r="DW896" s="47"/>
      <c r="DX896" s="47"/>
      <c r="DY896" s="47"/>
      <c r="DZ896" s="47"/>
      <c r="EA896" s="47"/>
      <c r="EB896" s="47"/>
      <c r="EC896" s="47"/>
      <c r="ED896" s="47"/>
      <c r="EE896" s="47"/>
      <c r="EF896" s="47"/>
      <c r="EG896" s="47"/>
      <c r="EH896" s="47"/>
      <c r="EI896" s="47"/>
      <c r="EJ896" s="47"/>
      <c r="EK896" s="47"/>
      <c r="EL896" s="47"/>
      <c r="EM896" s="47"/>
      <c r="EN896" s="47"/>
      <c r="EO896" s="47"/>
      <c r="EP896" s="47"/>
      <c r="EQ896" s="47"/>
      <c r="ER896" s="47"/>
      <c r="ES896" s="47"/>
      <c r="EX896" s="48"/>
      <c r="EY896" s="48"/>
      <c r="EZ896" s="48"/>
      <c r="FA896" s="48"/>
      <c r="FB896" s="48"/>
      <c r="FC896" s="48"/>
      <c r="FD896" s="48"/>
    </row>
    <row r="897" spans="1:160" s="19" customFormat="1" ht="15" customHeight="1" x14ac:dyDescent="0.25">
      <c r="A897" s="82"/>
      <c r="B897" s="82"/>
      <c r="C897" s="82"/>
      <c r="AF897" s="82"/>
      <c r="AG897" s="82"/>
      <c r="AH897" s="81"/>
      <c r="AI897" s="45"/>
      <c r="AJ897" s="46"/>
      <c r="AK897" s="46"/>
      <c r="AL897" s="46"/>
      <c r="AM897" s="46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  <c r="BG897" s="45"/>
      <c r="BH897" s="45"/>
      <c r="BI897" s="45"/>
      <c r="BJ897" s="45"/>
      <c r="BK897" s="45"/>
      <c r="BL897" s="45"/>
      <c r="BM897" s="45"/>
      <c r="BN897" s="45"/>
      <c r="BO897" s="45"/>
      <c r="BP897" s="45"/>
      <c r="BQ897" s="45"/>
      <c r="BR897" s="47"/>
      <c r="BS897" s="47"/>
      <c r="BT897" s="47"/>
      <c r="BU897" s="47"/>
      <c r="BV897" s="47"/>
      <c r="BW897" s="47"/>
      <c r="BX897" s="47"/>
      <c r="BY897" s="47"/>
      <c r="BZ897" s="47"/>
      <c r="CA897" s="47"/>
      <c r="CB897" s="47"/>
      <c r="CC897" s="47"/>
      <c r="CD897" s="47"/>
      <c r="CE897" s="47"/>
      <c r="CF897" s="47"/>
      <c r="CG897" s="47"/>
      <c r="CH897" s="47"/>
      <c r="CI897" s="47"/>
      <c r="CJ897" s="47"/>
      <c r="CK897" s="47"/>
      <c r="CL897" s="47"/>
      <c r="CM897" s="47"/>
      <c r="CN897" s="47"/>
      <c r="CO897" s="47"/>
      <c r="CP897" s="47"/>
      <c r="CQ897" s="47"/>
      <c r="CR897" s="47"/>
      <c r="CS897" s="47"/>
      <c r="CT897" s="47"/>
      <c r="CU897" s="47"/>
      <c r="CV897" s="47"/>
      <c r="CW897" s="47"/>
      <c r="CX897" s="47"/>
      <c r="CY897" s="47"/>
      <c r="CZ897" s="47"/>
      <c r="DA897" s="47"/>
      <c r="DB897" s="47"/>
      <c r="DC897" s="47"/>
      <c r="DD897" s="47"/>
      <c r="DE897" s="47"/>
      <c r="DF897" s="47"/>
      <c r="DG897" s="47"/>
      <c r="DH897" s="47"/>
      <c r="DI897" s="47"/>
      <c r="DJ897" s="47"/>
      <c r="DK897" s="47"/>
      <c r="DL897" s="47"/>
      <c r="DM897" s="47"/>
      <c r="DN897" s="47"/>
      <c r="DO897" s="47"/>
      <c r="DP897" s="47"/>
      <c r="DQ897" s="47"/>
      <c r="DR897" s="47"/>
      <c r="DS897" s="47"/>
      <c r="DT897" s="47"/>
      <c r="DU897" s="47"/>
      <c r="DV897" s="47"/>
      <c r="DW897" s="47"/>
      <c r="DX897" s="47"/>
      <c r="DY897" s="47"/>
      <c r="DZ897" s="47"/>
      <c r="EA897" s="47"/>
      <c r="EB897" s="47"/>
      <c r="EC897" s="47"/>
      <c r="ED897" s="47"/>
      <c r="EE897" s="47"/>
      <c r="EF897" s="47"/>
      <c r="EG897" s="47"/>
      <c r="EH897" s="47"/>
      <c r="EI897" s="47"/>
      <c r="EJ897" s="47"/>
      <c r="EK897" s="47"/>
      <c r="EL897" s="47"/>
      <c r="EM897" s="47"/>
      <c r="EN897" s="47"/>
      <c r="EO897" s="47"/>
      <c r="EP897" s="47"/>
      <c r="EQ897" s="47"/>
      <c r="ER897" s="47"/>
      <c r="ES897" s="47"/>
      <c r="EX897" s="48"/>
      <c r="EY897" s="48"/>
      <c r="EZ897" s="48"/>
      <c r="FA897" s="48"/>
      <c r="FB897" s="48"/>
      <c r="FC897" s="48"/>
      <c r="FD897" s="48"/>
    </row>
    <row r="898" spans="1:160" s="19" customFormat="1" ht="15" customHeight="1" x14ac:dyDescent="0.25">
      <c r="A898" s="82"/>
      <c r="B898" s="82"/>
      <c r="C898" s="82"/>
      <c r="AF898" s="82"/>
      <c r="AG898" s="82"/>
      <c r="AH898" s="81"/>
      <c r="AI898" s="45"/>
      <c r="AJ898" s="46"/>
      <c r="AK898" s="46"/>
      <c r="AL898" s="46"/>
      <c r="AM898" s="46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  <c r="BG898" s="45"/>
      <c r="BH898" s="45"/>
      <c r="BI898" s="45"/>
      <c r="BJ898" s="45"/>
      <c r="BK898" s="45"/>
      <c r="BL898" s="45"/>
      <c r="BM898" s="45"/>
      <c r="BN898" s="45"/>
      <c r="BO898" s="45"/>
      <c r="BP898" s="45"/>
      <c r="BQ898" s="45"/>
      <c r="BR898" s="47"/>
      <c r="BS898" s="47"/>
      <c r="BT898" s="47"/>
      <c r="BU898" s="47"/>
      <c r="BV898" s="47"/>
      <c r="BW898" s="47"/>
      <c r="BX898" s="47"/>
      <c r="BY898" s="47"/>
      <c r="BZ898" s="47"/>
      <c r="CA898" s="47"/>
      <c r="CB898" s="47"/>
      <c r="CC898" s="47"/>
      <c r="CD898" s="47"/>
      <c r="CE898" s="47"/>
      <c r="CF898" s="47"/>
      <c r="CG898" s="47"/>
      <c r="CH898" s="47"/>
      <c r="CI898" s="47"/>
      <c r="CJ898" s="47"/>
      <c r="CK898" s="47"/>
      <c r="CL898" s="47"/>
      <c r="CM898" s="47"/>
      <c r="CN898" s="47"/>
      <c r="CO898" s="47"/>
      <c r="CP898" s="47"/>
      <c r="CQ898" s="47"/>
      <c r="CR898" s="47"/>
      <c r="CS898" s="47"/>
      <c r="CT898" s="47"/>
      <c r="CU898" s="47"/>
      <c r="CV898" s="47"/>
      <c r="CW898" s="47"/>
      <c r="CX898" s="47"/>
      <c r="CY898" s="47"/>
      <c r="CZ898" s="47"/>
      <c r="DA898" s="47"/>
      <c r="DB898" s="47"/>
      <c r="DC898" s="47"/>
      <c r="DD898" s="47"/>
      <c r="DE898" s="47"/>
      <c r="DF898" s="47"/>
      <c r="DG898" s="47"/>
      <c r="DH898" s="47"/>
      <c r="DI898" s="47"/>
      <c r="DJ898" s="47"/>
      <c r="DK898" s="47"/>
      <c r="DL898" s="47"/>
      <c r="DM898" s="47"/>
      <c r="DN898" s="47"/>
      <c r="DO898" s="47"/>
      <c r="DP898" s="47"/>
      <c r="DQ898" s="47"/>
      <c r="DR898" s="47"/>
      <c r="DS898" s="47"/>
      <c r="DT898" s="47"/>
      <c r="DU898" s="47"/>
      <c r="DV898" s="47"/>
      <c r="DW898" s="47"/>
      <c r="DX898" s="47"/>
      <c r="DY898" s="47"/>
      <c r="DZ898" s="47"/>
      <c r="EA898" s="47"/>
      <c r="EB898" s="47"/>
      <c r="EC898" s="47"/>
      <c r="ED898" s="47"/>
      <c r="EE898" s="47"/>
      <c r="EF898" s="47"/>
      <c r="EG898" s="47"/>
      <c r="EH898" s="47"/>
      <c r="EI898" s="47"/>
      <c r="EJ898" s="47"/>
      <c r="EK898" s="47"/>
      <c r="EL898" s="47"/>
      <c r="EM898" s="47"/>
      <c r="EN898" s="47"/>
      <c r="EO898" s="47"/>
      <c r="EP898" s="47"/>
      <c r="EQ898" s="47"/>
      <c r="ER898" s="47"/>
      <c r="ES898" s="47"/>
      <c r="EX898" s="48"/>
      <c r="EY898" s="48"/>
      <c r="EZ898" s="48"/>
      <c r="FA898" s="48"/>
      <c r="FB898" s="48"/>
      <c r="FC898" s="48"/>
      <c r="FD898" s="48"/>
    </row>
    <row r="899" spans="1:160" s="19" customFormat="1" ht="15" customHeight="1" x14ac:dyDescent="0.25">
      <c r="A899" s="82"/>
      <c r="B899" s="82"/>
      <c r="C899" s="82"/>
      <c r="AF899" s="82"/>
      <c r="AG899" s="82"/>
      <c r="AH899" s="81"/>
      <c r="AI899" s="45"/>
      <c r="AJ899" s="46"/>
      <c r="AK899" s="46"/>
      <c r="AL899" s="46"/>
      <c r="AM899" s="46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  <c r="BG899" s="45"/>
      <c r="BH899" s="45"/>
      <c r="BI899" s="45"/>
      <c r="BJ899" s="45"/>
      <c r="BK899" s="45"/>
      <c r="BL899" s="45"/>
      <c r="BM899" s="45"/>
      <c r="BN899" s="45"/>
      <c r="BO899" s="45"/>
      <c r="BP899" s="45"/>
      <c r="BQ899" s="45"/>
      <c r="BR899" s="47"/>
      <c r="BS899" s="47"/>
      <c r="BT899" s="47"/>
      <c r="BU899" s="47"/>
      <c r="BV899" s="47"/>
      <c r="BW899" s="47"/>
      <c r="BX899" s="47"/>
      <c r="BY899" s="47"/>
      <c r="BZ899" s="47"/>
      <c r="CA899" s="47"/>
      <c r="CB899" s="47"/>
      <c r="CC899" s="47"/>
      <c r="CD899" s="47"/>
      <c r="CE899" s="47"/>
      <c r="CF899" s="47"/>
      <c r="CG899" s="47"/>
      <c r="CH899" s="47"/>
      <c r="CI899" s="47"/>
      <c r="CJ899" s="47"/>
      <c r="CK899" s="47"/>
      <c r="CL899" s="47"/>
      <c r="CM899" s="47"/>
      <c r="CN899" s="47"/>
      <c r="CO899" s="47"/>
      <c r="CP899" s="47"/>
      <c r="CQ899" s="47"/>
      <c r="CR899" s="47"/>
      <c r="CS899" s="47"/>
      <c r="CT899" s="47"/>
      <c r="CU899" s="47"/>
      <c r="CV899" s="47"/>
      <c r="CW899" s="47"/>
      <c r="CX899" s="47"/>
      <c r="CY899" s="47"/>
      <c r="CZ899" s="47"/>
      <c r="DA899" s="47"/>
      <c r="DB899" s="47"/>
      <c r="DC899" s="47"/>
      <c r="DD899" s="47"/>
      <c r="DE899" s="47"/>
      <c r="DF899" s="47"/>
      <c r="DG899" s="47"/>
      <c r="DH899" s="47"/>
      <c r="DI899" s="47"/>
      <c r="DJ899" s="47"/>
      <c r="DK899" s="47"/>
      <c r="DL899" s="47"/>
      <c r="DM899" s="47"/>
      <c r="DN899" s="47"/>
      <c r="DO899" s="47"/>
      <c r="DP899" s="47"/>
      <c r="DQ899" s="47"/>
      <c r="DR899" s="47"/>
      <c r="DS899" s="47"/>
      <c r="DT899" s="47"/>
      <c r="DU899" s="47"/>
      <c r="DV899" s="47"/>
      <c r="DW899" s="47"/>
      <c r="DX899" s="47"/>
      <c r="DY899" s="47"/>
      <c r="DZ899" s="47"/>
      <c r="EA899" s="47"/>
      <c r="EB899" s="47"/>
      <c r="EC899" s="47"/>
      <c r="ED899" s="47"/>
      <c r="EE899" s="47"/>
      <c r="EF899" s="47"/>
      <c r="EG899" s="47"/>
      <c r="EH899" s="47"/>
      <c r="EI899" s="47"/>
      <c r="EJ899" s="47"/>
      <c r="EK899" s="47"/>
      <c r="EL899" s="47"/>
      <c r="EM899" s="47"/>
      <c r="EN899" s="47"/>
      <c r="EO899" s="47"/>
      <c r="EP899" s="47"/>
      <c r="EQ899" s="47"/>
      <c r="ER899" s="47"/>
      <c r="ES899" s="47"/>
      <c r="EX899" s="48"/>
      <c r="EY899" s="48"/>
      <c r="EZ899" s="48"/>
      <c r="FA899" s="48"/>
      <c r="FB899" s="48"/>
      <c r="FC899" s="48"/>
      <c r="FD899" s="48"/>
    </row>
    <row r="900" spans="1:160" s="19" customFormat="1" ht="15" customHeight="1" x14ac:dyDescent="0.25">
      <c r="A900" s="82"/>
      <c r="B900" s="82"/>
      <c r="C900" s="82"/>
      <c r="AF900" s="82"/>
      <c r="AG900" s="82"/>
      <c r="AH900" s="81"/>
      <c r="AI900" s="45"/>
      <c r="AJ900" s="46"/>
      <c r="AK900" s="46"/>
      <c r="AL900" s="46"/>
      <c r="AM900" s="46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  <c r="BF900" s="45"/>
      <c r="BG900" s="45"/>
      <c r="BH900" s="45"/>
      <c r="BI900" s="45"/>
      <c r="BJ900" s="45"/>
      <c r="BK900" s="45"/>
      <c r="BL900" s="45"/>
      <c r="BM900" s="45"/>
      <c r="BN900" s="45"/>
      <c r="BO900" s="45"/>
      <c r="BP900" s="45"/>
      <c r="BQ900" s="45"/>
      <c r="BR900" s="47"/>
      <c r="BS900" s="47"/>
      <c r="BT900" s="47"/>
      <c r="BU900" s="47"/>
      <c r="BV900" s="47"/>
      <c r="BW900" s="47"/>
      <c r="BX900" s="47"/>
      <c r="BY900" s="47"/>
      <c r="BZ900" s="47"/>
      <c r="CA900" s="47"/>
      <c r="CB900" s="47"/>
      <c r="CC900" s="47"/>
      <c r="CD900" s="47"/>
      <c r="CE900" s="47"/>
      <c r="CF900" s="47"/>
      <c r="CG900" s="47"/>
      <c r="CH900" s="47"/>
      <c r="CI900" s="47"/>
      <c r="CJ900" s="47"/>
      <c r="CK900" s="47"/>
      <c r="CL900" s="47"/>
      <c r="CM900" s="47"/>
      <c r="CN900" s="47"/>
      <c r="CO900" s="47"/>
      <c r="CP900" s="47"/>
      <c r="CQ900" s="47"/>
      <c r="CR900" s="47"/>
      <c r="CS900" s="47"/>
      <c r="CT900" s="47"/>
      <c r="CU900" s="47"/>
      <c r="CV900" s="47"/>
      <c r="CW900" s="47"/>
      <c r="CX900" s="47"/>
      <c r="CY900" s="47"/>
      <c r="CZ900" s="47"/>
      <c r="DA900" s="47"/>
      <c r="DB900" s="47"/>
      <c r="DC900" s="47"/>
      <c r="DD900" s="47"/>
      <c r="DE900" s="47"/>
      <c r="DF900" s="47"/>
      <c r="DG900" s="47"/>
      <c r="DH900" s="47"/>
      <c r="DI900" s="47"/>
      <c r="DJ900" s="47"/>
      <c r="DK900" s="47"/>
      <c r="DL900" s="47"/>
      <c r="DM900" s="47"/>
      <c r="DN900" s="47"/>
      <c r="DO900" s="47"/>
      <c r="DP900" s="47"/>
      <c r="DQ900" s="47"/>
      <c r="DR900" s="47"/>
      <c r="DS900" s="47"/>
      <c r="DT900" s="47"/>
      <c r="DU900" s="47"/>
      <c r="DV900" s="47"/>
      <c r="DW900" s="47"/>
      <c r="DX900" s="47"/>
      <c r="DY900" s="47"/>
      <c r="DZ900" s="47"/>
      <c r="EA900" s="47"/>
      <c r="EB900" s="47"/>
      <c r="EC900" s="47"/>
      <c r="ED900" s="47"/>
      <c r="EE900" s="47"/>
      <c r="EF900" s="47"/>
      <c r="EG900" s="47"/>
      <c r="EH900" s="47"/>
      <c r="EI900" s="47"/>
      <c r="EJ900" s="47"/>
      <c r="EK900" s="47"/>
      <c r="EL900" s="47"/>
      <c r="EM900" s="47"/>
      <c r="EN900" s="47"/>
      <c r="EO900" s="47"/>
      <c r="EP900" s="47"/>
      <c r="EQ900" s="47"/>
      <c r="ER900" s="47"/>
      <c r="ES900" s="47"/>
      <c r="EX900" s="48"/>
      <c r="EY900" s="48"/>
      <c r="EZ900" s="48"/>
      <c r="FA900" s="48"/>
      <c r="FB900" s="48"/>
      <c r="FC900" s="48"/>
      <c r="FD900" s="48"/>
    </row>
    <row r="901" spans="1:160" s="19" customFormat="1" ht="15" customHeight="1" x14ac:dyDescent="0.25">
      <c r="A901" s="82"/>
      <c r="B901" s="82"/>
      <c r="C901" s="82"/>
      <c r="AF901" s="82"/>
      <c r="AG901" s="82"/>
      <c r="AH901" s="81"/>
      <c r="AI901" s="45"/>
      <c r="AJ901" s="46"/>
      <c r="AK901" s="46"/>
      <c r="AL901" s="46"/>
      <c r="AM901" s="46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  <c r="BG901" s="45"/>
      <c r="BH901" s="45"/>
      <c r="BI901" s="45"/>
      <c r="BJ901" s="45"/>
      <c r="BK901" s="45"/>
      <c r="BL901" s="45"/>
      <c r="BM901" s="45"/>
      <c r="BN901" s="45"/>
      <c r="BO901" s="45"/>
      <c r="BP901" s="45"/>
      <c r="BQ901" s="45"/>
      <c r="BR901" s="47"/>
      <c r="BS901" s="47"/>
      <c r="BT901" s="47"/>
      <c r="BU901" s="47"/>
      <c r="BV901" s="47"/>
      <c r="BW901" s="47"/>
      <c r="BX901" s="47"/>
      <c r="BY901" s="47"/>
      <c r="BZ901" s="47"/>
      <c r="CA901" s="47"/>
      <c r="CB901" s="47"/>
      <c r="CC901" s="47"/>
      <c r="CD901" s="47"/>
      <c r="CE901" s="47"/>
      <c r="CF901" s="47"/>
      <c r="CG901" s="47"/>
      <c r="CH901" s="47"/>
      <c r="CI901" s="47"/>
      <c r="CJ901" s="47"/>
      <c r="CK901" s="47"/>
      <c r="CL901" s="47"/>
      <c r="CM901" s="47"/>
      <c r="CN901" s="47"/>
      <c r="CO901" s="47"/>
      <c r="CP901" s="47"/>
      <c r="CQ901" s="47"/>
      <c r="CR901" s="47"/>
      <c r="CS901" s="47"/>
      <c r="CT901" s="47"/>
      <c r="CU901" s="47"/>
      <c r="CV901" s="47"/>
      <c r="CW901" s="47"/>
      <c r="CX901" s="47"/>
      <c r="CY901" s="47"/>
      <c r="CZ901" s="47"/>
      <c r="DA901" s="47"/>
      <c r="DB901" s="47"/>
      <c r="DC901" s="47"/>
      <c r="DD901" s="47"/>
      <c r="DE901" s="47"/>
      <c r="DF901" s="47"/>
      <c r="DG901" s="47"/>
      <c r="DH901" s="47"/>
      <c r="DI901" s="47"/>
      <c r="DJ901" s="47"/>
      <c r="DK901" s="47"/>
      <c r="DL901" s="47"/>
      <c r="DM901" s="47"/>
      <c r="DN901" s="47"/>
      <c r="DO901" s="47"/>
      <c r="DP901" s="47"/>
      <c r="DQ901" s="47"/>
      <c r="DR901" s="47"/>
      <c r="DS901" s="47"/>
      <c r="DT901" s="47"/>
      <c r="DU901" s="47"/>
      <c r="DV901" s="47"/>
      <c r="DW901" s="47"/>
      <c r="DX901" s="47"/>
      <c r="DY901" s="47"/>
      <c r="DZ901" s="47"/>
      <c r="EA901" s="47"/>
      <c r="EB901" s="47"/>
      <c r="EC901" s="47"/>
      <c r="ED901" s="47"/>
      <c r="EE901" s="47"/>
      <c r="EF901" s="47"/>
      <c r="EG901" s="47"/>
      <c r="EH901" s="47"/>
      <c r="EI901" s="47"/>
      <c r="EJ901" s="47"/>
      <c r="EK901" s="47"/>
      <c r="EL901" s="47"/>
      <c r="EM901" s="47"/>
      <c r="EN901" s="47"/>
      <c r="EO901" s="47"/>
      <c r="EP901" s="47"/>
      <c r="EQ901" s="47"/>
      <c r="ER901" s="47"/>
      <c r="ES901" s="47"/>
      <c r="EX901" s="48"/>
      <c r="EY901" s="48"/>
      <c r="EZ901" s="48"/>
      <c r="FA901" s="48"/>
      <c r="FB901" s="48"/>
      <c r="FC901" s="48"/>
      <c r="FD901" s="48"/>
    </row>
    <row r="902" spans="1:160" s="19" customFormat="1" ht="15" customHeight="1" x14ac:dyDescent="0.25">
      <c r="A902" s="82"/>
      <c r="B902" s="82"/>
      <c r="C902" s="82"/>
      <c r="AF902" s="82"/>
      <c r="AG902" s="82"/>
      <c r="AH902" s="81"/>
      <c r="AI902" s="45"/>
      <c r="AJ902" s="46"/>
      <c r="AK902" s="46"/>
      <c r="AL902" s="46"/>
      <c r="AM902" s="46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  <c r="BF902" s="45"/>
      <c r="BG902" s="45"/>
      <c r="BH902" s="45"/>
      <c r="BI902" s="45"/>
      <c r="BJ902" s="45"/>
      <c r="BK902" s="45"/>
      <c r="BL902" s="45"/>
      <c r="BM902" s="45"/>
      <c r="BN902" s="45"/>
      <c r="BO902" s="45"/>
      <c r="BP902" s="45"/>
      <c r="BQ902" s="45"/>
      <c r="BR902" s="47"/>
      <c r="BS902" s="47"/>
      <c r="BT902" s="47"/>
      <c r="BU902" s="47"/>
      <c r="BV902" s="47"/>
      <c r="BW902" s="47"/>
      <c r="BX902" s="47"/>
      <c r="BY902" s="47"/>
      <c r="BZ902" s="47"/>
      <c r="CA902" s="47"/>
      <c r="CB902" s="47"/>
      <c r="CC902" s="47"/>
      <c r="CD902" s="47"/>
      <c r="CE902" s="47"/>
      <c r="CF902" s="47"/>
      <c r="CG902" s="47"/>
      <c r="CH902" s="47"/>
      <c r="CI902" s="47"/>
      <c r="CJ902" s="47"/>
      <c r="CK902" s="47"/>
      <c r="CL902" s="47"/>
      <c r="CM902" s="47"/>
      <c r="CN902" s="47"/>
      <c r="CO902" s="47"/>
      <c r="CP902" s="47"/>
      <c r="CQ902" s="47"/>
      <c r="CR902" s="47"/>
      <c r="CS902" s="47"/>
      <c r="CT902" s="47"/>
      <c r="CU902" s="47"/>
      <c r="CV902" s="47"/>
      <c r="CW902" s="47"/>
      <c r="CX902" s="47"/>
      <c r="CY902" s="47"/>
      <c r="CZ902" s="47"/>
      <c r="DA902" s="47"/>
      <c r="DB902" s="47"/>
      <c r="DC902" s="47"/>
      <c r="DD902" s="47"/>
      <c r="DE902" s="47"/>
      <c r="DF902" s="47"/>
      <c r="DG902" s="47"/>
      <c r="DH902" s="47"/>
      <c r="DI902" s="47"/>
      <c r="DJ902" s="47"/>
      <c r="DK902" s="47"/>
      <c r="DL902" s="47"/>
      <c r="DM902" s="47"/>
      <c r="DN902" s="47"/>
      <c r="DO902" s="47"/>
      <c r="DP902" s="47"/>
      <c r="DQ902" s="47"/>
      <c r="DR902" s="47"/>
      <c r="DS902" s="47"/>
      <c r="DT902" s="47"/>
      <c r="DU902" s="47"/>
      <c r="DV902" s="47"/>
      <c r="DW902" s="47"/>
      <c r="DX902" s="47"/>
      <c r="DY902" s="47"/>
      <c r="DZ902" s="47"/>
      <c r="EA902" s="47"/>
      <c r="EB902" s="47"/>
      <c r="EC902" s="47"/>
      <c r="ED902" s="47"/>
      <c r="EE902" s="47"/>
      <c r="EF902" s="47"/>
      <c r="EG902" s="47"/>
      <c r="EH902" s="47"/>
      <c r="EI902" s="47"/>
      <c r="EJ902" s="47"/>
      <c r="EK902" s="47"/>
      <c r="EL902" s="47"/>
      <c r="EM902" s="47"/>
      <c r="EN902" s="47"/>
      <c r="EO902" s="47"/>
      <c r="EP902" s="47"/>
      <c r="EQ902" s="47"/>
      <c r="ER902" s="47"/>
      <c r="ES902" s="47"/>
      <c r="EX902" s="48"/>
      <c r="EY902" s="48"/>
      <c r="EZ902" s="48"/>
      <c r="FA902" s="48"/>
      <c r="FB902" s="48"/>
      <c r="FC902" s="48"/>
      <c r="FD902" s="48"/>
    </row>
    <row r="903" spans="1:160" s="19" customFormat="1" ht="15" customHeight="1" x14ac:dyDescent="0.25">
      <c r="A903" s="82"/>
      <c r="B903" s="82"/>
      <c r="C903" s="82"/>
      <c r="AF903" s="82"/>
      <c r="AG903" s="82"/>
      <c r="AH903" s="81"/>
      <c r="AI903" s="45"/>
      <c r="AJ903" s="46"/>
      <c r="AK903" s="46"/>
      <c r="AL903" s="46"/>
      <c r="AM903" s="46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  <c r="BG903" s="45"/>
      <c r="BH903" s="45"/>
      <c r="BI903" s="45"/>
      <c r="BJ903" s="45"/>
      <c r="BK903" s="45"/>
      <c r="BL903" s="45"/>
      <c r="BM903" s="45"/>
      <c r="BN903" s="45"/>
      <c r="BO903" s="45"/>
      <c r="BP903" s="45"/>
      <c r="BQ903" s="45"/>
      <c r="BR903" s="47"/>
      <c r="BS903" s="47"/>
      <c r="BT903" s="47"/>
      <c r="BU903" s="47"/>
      <c r="BV903" s="47"/>
      <c r="BW903" s="47"/>
      <c r="BX903" s="47"/>
      <c r="BY903" s="47"/>
      <c r="BZ903" s="47"/>
      <c r="CA903" s="47"/>
      <c r="CB903" s="47"/>
      <c r="CC903" s="47"/>
      <c r="CD903" s="47"/>
      <c r="CE903" s="47"/>
      <c r="CF903" s="47"/>
      <c r="CG903" s="47"/>
      <c r="CH903" s="47"/>
      <c r="CI903" s="47"/>
      <c r="CJ903" s="47"/>
      <c r="CK903" s="47"/>
      <c r="CL903" s="47"/>
      <c r="CM903" s="47"/>
      <c r="CN903" s="47"/>
      <c r="CO903" s="47"/>
      <c r="CP903" s="47"/>
      <c r="CQ903" s="47"/>
      <c r="CR903" s="47"/>
      <c r="CS903" s="47"/>
      <c r="CT903" s="47"/>
      <c r="CU903" s="47"/>
      <c r="CV903" s="47"/>
      <c r="CW903" s="47"/>
      <c r="CX903" s="47"/>
      <c r="CY903" s="47"/>
      <c r="CZ903" s="47"/>
      <c r="DA903" s="47"/>
      <c r="DB903" s="47"/>
      <c r="DC903" s="47"/>
      <c r="DD903" s="47"/>
      <c r="DE903" s="47"/>
      <c r="DF903" s="47"/>
      <c r="DG903" s="47"/>
      <c r="DH903" s="47"/>
      <c r="DI903" s="47"/>
      <c r="DJ903" s="47"/>
      <c r="DK903" s="47"/>
      <c r="DL903" s="47"/>
      <c r="DM903" s="47"/>
      <c r="DN903" s="47"/>
      <c r="DO903" s="47"/>
      <c r="DP903" s="47"/>
      <c r="DQ903" s="47"/>
      <c r="DR903" s="47"/>
      <c r="DS903" s="47"/>
      <c r="DT903" s="47"/>
      <c r="DU903" s="47"/>
      <c r="DV903" s="47"/>
      <c r="DW903" s="47"/>
      <c r="DX903" s="47"/>
      <c r="DY903" s="47"/>
      <c r="DZ903" s="47"/>
      <c r="EA903" s="47"/>
      <c r="EB903" s="47"/>
      <c r="EC903" s="47"/>
      <c r="ED903" s="47"/>
      <c r="EE903" s="47"/>
      <c r="EF903" s="47"/>
      <c r="EG903" s="47"/>
      <c r="EH903" s="47"/>
      <c r="EI903" s="47"/>
      <c r="EJ903" s="47"/>
      <c r="EK903" s="47"/>
      <c r="EL903" s="47"/>
      <c r="EM903" s="47"/>
      <c r="EN903" s="47"/>
      <c r="EO903" s="47"/>
      <c r="EP903" s="47"/>
      <c r="EQ903" s="47"/>
      <c r="ER903" s="47"/>
      <c r="ES903" s="47"/>
      <c r="EX903" s="48"/>
      <c r="EY903" s="48"/>
      <c r="EZ903" s="48"/>
      <c r="FA903" s="48"/>
      <c r="FB903" s="48"/>
      <c r="FC903" s="48"/>
      <c r="FD903" s="48"/>
    </row>
    <row r="904" spans="1:160" s="19" customFormat="1" ht="15" customHeight="1" x14ac:dyDescent="0.25">
      <c r="A904" s="82"/>
      <c r="B904" s="82"/>
      <c r="C904" s="82"/>
      <c r="AF904" s="82"/>
      <c r="AG904" s="82"/>
      <c r="AH904" s="81"/>
      <c r="AI904" s="45"/>
      <c r="AJ904" s="46"/>
      <c r="AK904" s="46"/>
      <c r="AL904" s="46"/>
      <c r="AM904" s="46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  <c r="BF904" s="45"/>
      <c r="BG904" s="45"/>
      <c r="BH904" s="45"/>
      <c r="BI904" s="45"/>
      <c r="BJ904" s="45"/>
      <c r="BK904" s="45"/>
      <c r="BL904" s="45"/>
      <c r="BM904" s="45"/>
      <c r="BN904" s="45"/>
      <c r="BO904" s="45"/>
      <c r="BP904" s="45"/>
      <c r="BQ904" s="45"/>
      <c r="BR904" s="47"/>
      <c r="BS904" s="47"/>
      <c r="BT904" s="47"/>
      <c r="BU904" s="47"/>
      <c r="BV904" s="47"/>
      <c r="BW904" s="47"/>
      <c r="BX904" s="47"/>
      <c r="BY904" s="47"/>
      <c r="BZ904" s="47"/>
      <c r="CA904" s="47"/>
      <c r="CB904" s="47"/>
      <c r="CC904" s="47"/>
      <c r="CD904" s="47"/>
      <c r="CE904" s="47"/>
      <c r="CF904" s="47"/>
      <c r="CG904" s="47"/>
      <c r="CH904" s="47"/>
      <c r="CI904" s="47"/>
      <c r="CJ904" s="47"/>
      <c r="CK904" s="47"/>
      <c r="CL904" s="47"/>
      <c r="CM904" s="47"/>
      <c r="CN904" s="47"/>
      <c r="CO904" s="47"/>
      <c r="CP904" s="47"/>
      <c r="CQ904" s="47"/>
      <c r="CR904" s="47"/>
      <c r="CS904" s="47"/>
      <c r="CT904" s="47"/>
      <c r="CU904" s="47"/>
      <c r="CV904" s="47"/>
      <c r="CW904" s="47"/>
      <c r="CX904" s="47"/>
      <c r="CY904" s="47"/>
      <c r="CZ904" s="47"/>
      <c r="DA904" s="47"/>
      <c r="DB904" s="47"/>
      <c r="DC904" s="47"/>
      <c r="DD904" s="47"/>
      <c r="DE904" s="47"/>
      <c r="DF904" s="47"/>
      <c r="DG904" s="47"/>
      <c r="DH904" s="47"/>
      <c r="DI904" s="47"/>
      <c r="DJ904" s="47"/>
      <c r="DK904" s="47"/>
      <c r="DL904" s="47"/>
      <c r="DM904" s="47"/>
      <c r="DN904" s="47"/>
      <c r="DO904" s="47"/>
      <c r="DP904" s="47"/>
      <c r="DQ904" s="47"/>
      <c r="DR904" s="47"/>
      <c r="DS904" s="47"/>
      <c r="DT904" s="47"/>
      <c r="DU904" s="47"/>
      <c r="DV904" s="47"/>
      <c r="DW904" s="47"/>
      <c r="DX904" s="47"/>
      <c r="DY904" s="47"/>
      <c r="DZ904" s="47"/>
      <c r="EA904" s="47"/>
      <c r="EB904" s="47"/>
      <c r="EC904" s="47"/>
      <c r="ED904" s="47"/>
      <c r="EE904" s="47"/>
      <c r="EF904" s="47"/>
      <c r="EG904" s="47"/>
      <c r="EH904" s="47"/>
      <c r="EI904" s="47"/>
      <c r="EJ904" s="47"/>
      <c r="EK904" s="47"/>
      <c r="EL904" s="47"/>
      <c r="EM904" s="47"/>
      <c r="EN904" s="47"/>
      <c r="EO904" s="47"/>
      <c r="EP904" s="47"/>
      <c r="EQ904" s="47"/>
      <c r="ER904" s="47"/>
      <c r="ES904" s="47"/>
      <c r="EX904" s="48"/>
      <c r="EY904" s="48"/>
      <c r="EZ904" s="48"/>
      <c r="FA904" s="48"/>
      <c r="FB904" s="48"/>
      <c r="FC904" s="48"/>
      <c r="FD904" s="48"/>
    </row>
    <row r="905" spans="1:160" s="19" customFormat="1" ht="15" customHeight="1" x14ac:dyDescent="0.25">
      <c r="A905" s="82"/>
      <c r="B905" s="82"/>
      <c r="C905" s="82"/>
      <c r="AF905" s="82"/>
      <c r="AG905" s="82"/>
      <c r="AH905" s="81"/>
      <c r="AI905" s="45"/>
      <c r="AJ905" s="46"/>
      <c r="AK905" s="46"/>
      <c r="AL905" s="46"/>
      <c r="AM905" s="46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  <c r="BG905" s="45"/>
      <c r="BH905" s="45"/>
      <c r="BI905" s="45"/>
      <c r="BJ905" s="45"/>
      <c r="BK905" s="45"/>
      <c r="BL905" s="45"/>
      <c r="BM905" s="45"/>
      <c r="BN905" s="45"/>
      <c r="BO905" s="45"/>
      <c r="BP905" s="45"/>
      <c r="BQ905" s="45"/>
      <c r="BR905" s="47"/>
      <c r="BS905" s="47"/>
      <c r="BT905" s="47"/>
      <c r="BU905" s="47"/>
      <c r="BV905" s="47"/>
      <c r="BW905" s="47"/>
      <c r="BX905" s="47"/>
      <c r="BY905" s="47"/>
      <c r="BZ905" s="47"/>
      <c r="CA905" s="47"/>
      <c r="CB905" s="47"/>
      <c r="CC905" s="47"/>
      <c r="CD905" s="47"/>
      <c r="CE905" s="47"/>
      <c r="CF905" s="47"/>
      <c r="CG905" s="47"/>
      <c r="CH905" s="47"/>
      <c r="CI905" s="47"/>
      <c r="CJ905" s="47"/>
      <c r="CK905" s="47"/>
      <c r="CL905" s="47"/>
      <c r="CM905" s="47"/>
      <c r="CN905" s="47"/>
      <c r="CO905" s="47"/>
      <c r="CP905" s="47"/>
      <c r="CQ905" s="47"/>
      <c r="CR905" s="47"/>
      <c r="CS905" s="47"/>
      <c r="CT905" s="47"/>
      <c r="CU905" s="47"/>
      <c r="CV905" s="47"/>
      <c r="CW905" s="47"/>
      <c r="CX905" s="47"/>
      <c r="CY905" s="47"/>
      <c r="CZ905" s="47"/>
      <c r="DA905" s="47"/>
      <c r="DB905" s="47"/>
      <c r="DC905" s="47"/>
      <c r="DD905" s="47"/>
      <c r="DE905" s="47"/>
      <c r="DF905" s="47"/>
      <c r="DG905" s="47"/>
      <c r="DH905" s="47"/>
      <c r="DI905" s="47"/>
      <c r="DJ905" s="47"/>
      <c r="DK905" s="47"/>
      <c r="DL905" s="47"/>
      <c r="DM905" s="47"/>
      <c r="DN905" s="47"/>
      <c r="DO905" s="47"/>
      <c r="DP905" s="47"/>
      <c r="DQ905" s="47"/>
      <c r="DR905" s="47"/>
      <c r="DS905" s="47"/>
      <c r="DT905" s="47"/>
      <c r="DU905" s="47"/>
      <c r="DV905" s="47"/>
      <c r="DW905" s="47"/>
      <c r="DX905" s="47"/>
      <c r="DY905" s="47"/>
      <c r="DZ905" s="47"/>
      <c r="EA905" s="47"/>
      <c r="EB905" s="47"/>
      <c r="EC905" s="47"/>
      <c r="ED905" s="47"/>
      <c r="EE905" s="47"/>
      <c r="EF905" s="47"/>
      <c r="EG905" s="47"/>
      <c r="EH905" s="47"/>
      <c r="EI905" s="47"/>
      <c r="EJ905" s="47"/>
      <c r="EK905" s="47"/>
      <c r="EL905" s="47"/>
      <c r="EM905" s="47"/>
      <c r="EN905" s="47"/>
      <c r="EO905" s="47"/>
      <c r="EP905" s="47"/>
      <c r="EQ905" s="47"/>
      <c r="ER905" s="47"/>
      <c r="ES905" s="47"/>
      <c r="EX905" s="48"/>
      <c r="EY905" s="48"/>
      <c r="EZ905" s="48"/>
      <c r="FA905" s="48"/>
      <c r="FB905" s="48"/>
      <c r="FC905" s="48"/>
      <c r="FD905" s="48"/>
    </row>
    <row r="906" spans="1:160" s="19" customFormat="1" ht="15" customHeight="1" x14ac:dyDescent="0.25">
      <c r="A906" s="82"/>
      <c r="B906" s="82"/>
      <c r="C906" s="82"/>
      <c r="AF906" s="82"/>
      <c r="AG906" s="82"/>
      <c r="AH906" s="81"/>
      <c r="AI906" s="45"/>
      <c r="AJ906" s="46"/>
      <c r="AK906" s="46"/>
      <c r="AL906" s="46"/>
      <c r="AM906" s="46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  <c r="BF906" s="45"/>
      <c r="BG906" s="45"/>
      <c r="BH906" s="45"/>
      <c r="BI906" s="45"/>
      <c r="BJ906" s="45"/>
      <c r="BK906" s="45"/>
      <c r="BL906" s="45"/>
      <c r="BM906" s="45"/>
      <c r="BN906" s="45"/>
      <c r="BO906" s="45"/>
      <c r="BP906" s="45"/>
      <c r="BQ906" s="45"/>
      <c r="BR906" s="47"/>
      <c r="BS906" s="47"/>
      <c r="BT906" s="47"/>
      <c r="BU906" s="47"/>
      <c r="BV906" s="47"/>
      <c r="BW906" s="47"/>
      <c r="BX906" s="47"/>
      <c r="BY906" s="47"/>
      <c r="BZ906" s="47"/>
      <c r="CA906" s="47"/>
      <c r="CB906" s="47"/>
      <c r="CC906" s="47"/>
      <c r="CD906" s="47"/>
      <c r="CE906" s="47"/>
      <c r="CF906" s="47"/>
      <c r="CG906" s="47"/>
      <c r="CH906" s="47"/>
      <c r="CI906" s="47"/>
      <c r="CJ906" s="47"/>
      <c r="CK906" s="47"/>
      <c r="CL906" s="47"/>
      <c r="CM906" s="47"/>
      <c r="CN906" s="47"/>
      <c r="CO906" s="47"/>
      <c r="CP906" s="47"/>
      <c r="CQ906" s="47"/>
      <c r="CR906" s="47"/>
      <c r="CS906" s="47"/>
      <c r="CT906" s="47"/>
      <c r="CU906" s="47"/>
      <c r="CV906" s="47"/>
      <c r="CW906" s="47"/>
      <c r="CX906" s="47"/>
      <c r="CY906" s="47"/>
      <c r="CZ906" s="47"/>
      <c r="DA906" s="47"/>
      <c r="DB906" s="47"/>
      <c r="DC906" s="47"/>
      <c r="DD906" s="47"/>
      <c r="DE906" s="47"/>
      <c r="DF906" s="47"/>
      <c r="DG906" s="47"/>
      <c r="DH906" s="47"/>
      <c r="DI906" s="47"/>
      <c r="DJ906" s="47"/>
      <c r="DK906" s="47"/>
      <c r="DL906" s="47"/>
      <c r="DM906" s="47"/>
      <c r="DN906" s="47"/>
      <c r="DO906" s="47"/>
      <c r="DP906" s="47"/>
      <c r="DQ906" s="47"/>
      <c r="DR906" s="47"/>
      <c r="DS906" s="47"/>
      <c r="DT906" s="47"/>
      <c r="DU906" s="47"/>
      <c r="DV906" s="47"/>
      <c r="DW906" s="47"/>
      <c r="DX906" s="47"/>
      <c r="DY906" s="47"/>
      <c r="DZ906" s="47"/>
      <c r="EA906" s="47"/>
      <c r="EB906" s="47"/>
      <c r="EC906" s="47"/>
      <c r="ED906" s="47"/>
      <c r="EE906" s="47"/>
      <c r="EF906" s="47"/>
      <c r="EG906" s="47"/>
      <c r="EH906" s="47"/>
      <c r="EI906" s="47"/>
      <c r="EJ906" s="47"/>
      <c r="EK906" s="47"/>
      <c r="EL906" s="47"/>
      <c r="EM906" s="47"/>
      <c r="EN906" s="47"/>
      <c r="EO906" s="47"/>
      <c r="EP906" s="47"/>
      <c r="EQ906" s="47"/>
      <c r="ER906" s="47"/>
      <c r="ES906" s="47"/>
      <c r="EX906" s="48"/>
      <c r="EY906" s="48"/>
      <c r="EZ906" s="48"/>
      <c r="FA906" s="48"/>
      <c r="FB906" s="48"/>
      <c r="FC906" s="48"/>
      <c r="FD906" s="48"/>
    </row>
    <row r="907" spans="1:160" s="19" customFormat="1" ht="15" customHeight="1" x14ac:dyDescent="0.25">
      <c r="A907" s="82"/>
      <c r="B907" s="82"/>
      <c r="C907" s="82"/>
      <c r="AF907" s="82"/>
      <c r="AG907" s="82"/>
      <c r="AH907" s="81"/>
      <c r="AI907" s="45"/>
      <c r="AJ907" s="46"/>
      <c r="AK907" s="46"/>
      <c r="AL907" s="46"/>
      <c r="AM907" s="46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  <c r="BG907" s="45"/>
      <c r="BH907" s="45"/>
      <c r="BI907" s="45"/>
      <c r="BJ907" s="45"/>
      <c r="BK907" s="45"/>
      <c r="BL907" s="45"/>
      <c r="BM907" s="45"/>
      <c r="BN907" s="45"/>
      <c r="BO907" s="45"/>
      <c r="BP907" s="45"/>
      <c r="BQ907" s="45"/>
      <c r="BR907" s="47"/>
      <c r="BS907" s="47"/>
      <c r="BT907" s="47"/>
      <c r="BU907" s="47"/>
      <c r="BV907" s="47"/>
      <c r="BW907" s="47"/>
      <c r="BX907" s="47"/>
      <c r="BY907" s="47"/>
      <c r="BZ907" s="47"/>
      <c r="CA907" s="47"/>
      <c r="CB907" s="47"/>
      <c r="CC907" s="47"/>
      <c r="CD907" s="47"/>
      <c r="CE907" s="47"/>
      <c r="CF907" s="47"/>
      <c r="CG907" s="47"/>
      <c r="CH907" s="47"/>
      <c r="CI907" s="47"/>
      <c r="CJ907" s="47"/>
      <c r="CK907" s="47"/>
      <c r="CL907" s="47"/>
      <c r="CM907" s="47"/>
      <c r="CN907" s="47"/>
      <c r="CO907" s="47"/>
      <c r="CP907" s="47"/>
      <c r="CQ907" s="47"/>
      <c r="CR907" s="47"/>
      <c r="CS907" s="47"/>
      <c r="CT907" s="47"/>
      <c r="CU907" s="47"/>
      <c r="CV907" s="47"/>
      <c r="CW907" s="47"/>
      <c r="CX907" s="47"/>
      <c r="CY907" s="47"/>
      <c r="CZ907" s="47"/>
      <c r="DA907" s="47"/>
      <c r="DB907" s="47"/>
      <c r="DC907" s="47"/>
      <c r="DD907" s="47"/>
      <c r="DE907" s="47"/>
      <c r="DF907" s="47"/>
      <c r="DG907" s="47"/>
      <c r="DH907" s="47"/>
      <c r="DI907" s="47"/>
      <c r="DJ907" s="47"/>
      <c r="DK907" s="47"/>
      <c r="DL907" s="47"/>
      <c r="DM907" s="47"/>
      <c r="DN907" s="47"/>
      <c r="DO907" s="47"/>
      <c r="DP907" s="47"/>
      <c r="DQ907" s="47"/>
      <c r="DR907" s="47"/>
      <c r="DS907" s="47"/>
      <c r="DT907" s="47"/>
      <c r="DU907" s="47"/>
      <c r="DV907" s="47"/>
      <c r="DW907" s="47"/>
      <c r="DX907" s="47"/>
      <c r="DY907" s="47"/>
      <c r="DZ907" s="47"/>
      <c r="EA907" s="47"/>
      <c r="EB907" s="47"/>
      <c r="EC907" s="47"/>
      <c r="ED907" s="47"/>
      <c r="EE907" s="47"/>
      <c r="EF907" s="47"/>
      <c r="EG907" s="47"/>
      <c r="EH907" s="47"/>
      <c r="EI907" s="47"/>
      <c r="EJ907" s="47"/>
      <c r="EK907" s="47"/>
      <c r="EL907" s="47"/>
      <c r="EM907" s="47"/>
      <c r="EN907" s="47"/>
      <c r="EO907" s="47"/>
      <c r="EP907" s="47"/>
      <c r="EQ907" s="47"/>
      <c r="ER907" s="47"/>
      <c r="ES907" s="47"/>
      <c r="EX907" s="48"/>
      <c r="EY907" s="48"/>
      <c r="EZ907" s="48"/>
      <c r="FA907" s="48"/>
      <c r="FB907" s="48"/>
      <c r="FC907" s="48"/>
      <c r="FD907" s="48"/>
    </row>
    <row r="908" spans="1:160" s="19" customFormat="1" ht="15" customHeight="1" x14ac:dyDescent="0.25">
      <c r="A908" s="82"/>
      <c r="B908" s="82"/>
      <c r="C908" s="82"/>
      <c r="AF908" s="82"/>
      <c r="AG908" s="82"/>
      <c r="AH908" s="81"/>
      <c r="AI908" s="45"/>
      <c r="AJ908" s="46"/>
      <c r="AK908" s="46"/>
      <c r="AL908" s="46"/>
      <c r="AM908" s="46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  <c r="BF908" s="45"/>
      <c r="BG908" s="45"/>
      <c r="BH908" s="45"/>
      <c r="BI908" s="45"/>
      <c r="BJ908" s="45"/>
      <c r="BK908" s="45"/>
      <c r="BL908" s="45"/>
      <c r="BM908" s="45"/>
      <c r="BN908" s="45"/>
      <c r="BO908" s="45"/>
      <c r="BP908" s="45"/>
      <c r="BQ908" s="45"/>
      <c r="BR908" s="47"/>
      <c r="BS908" s="47"/>
      <c r="BT908" s="47"/>
      <c r="BU908" s="47"/>
      <c r="BV908" s="47"/>
      <c r="BW908" s="47"/>
      <c r="BX908" s="47"/>
      <c r="BY908" s="47"/>
      <c r="BZ908" s="47"/>
      <c r="CA908" s="47"/>
      <c r="CB908" s="47"/>
      <c r="CC908" s="47"/>
      <c r="CD908" s="47"/>
      <c r="CE908" s="47"/>
      <c r="CF908" s="47"/>
      <c r="CG908" s="47"/>
      <c r="CH908" s="47"/>
      <c r="CI908" s="47"/>
      <c r="CJ908" s="47"/>
      <c r="CK908" s="47"/>
      <c r="CL908" s="47"/>
      <c r="CM908" s="47"/>
      <c r="CN908" s="47"/>
      <c r="CO908" s="47"/>
      <c r="CP908" s="47"/>
      <c r="CQ908" s="47"/>
      <c r="CR908" s="47"/>
      <c r="CS908" s="47"/>
      <c r="CT908" s="47"/>
      <c r="CU908" s="47"/>
      <c r="CV908" s="47"/>
      <c r="CW908" s="47"/>
      <c r="CX908" s="47"/>
      <c r="CY908" s="47"/>
      <c r="CZ908" s="47"/>
      <c r="DA908" s="47"/>
      <c r="DB908" s="47"/>
      <c r="DC908" s="47"/>
      <c r="DD908" s="47"/>
      <c r="DE908" s="47"/>
      <c r="DF908" s="47"/>
      <c r="DG908" s="47"/>
      <c r="DH908" s="47"/>
      <c r="DI908" s="47"/>
      <c r="DJ908" s="47"/>
      <c r="DK908" s="47"/>
      <c r="DL908" s="47"/>
      <c r="DM908" s="47"/>
      <c r="DN908" s="47"/>
      <c r="DO908" s="47"/>
      <c r="DP908" s="47"/>
      <c r="DQ908" s="47"/>
      <c r="DR908" s="47"/>
      <c r="DS908" s="47"/>
      <c r="DT908" s="47"/>
      <c r="DU908" s="47"/>
      <c r="DV908" s="47"/>
      <c r="DW908" s="47"/>
      <c r="DX908" s="47"/>
      <c r="DY908" s="47"/>
      <c r="DZ908" s="47"/>
      <c r="EA908" s="47"/>
      <c r="EB908" s="47"/>
      <c r="EC908" s="47"/>
      <c r="ED908" s="47"/>
      <c r="EE908" s="47"/>
      <c r="EF908" s="47"/>
      <c r="EG908" s="47"/>
      <c r="EH908" s="47"/>
      <c r="EI908" s="47"/>
      <c r="EJ908" s="47"/>
      <c r="EK908" s="47"/>
      <c r="EL908" s="47"/>
      <c r="EM908" s="47"/>
      <c r="EN908" s="47"/>
      <c r="EO908" s="47"/>
      <c r="EP908" s="47"/>
      <c r="EQ908" s="47"/>
      <c r="ER908" s="47"/>
      <c r="ES908" s="47"/>
      <c r="EX908" s="48"/>
      <c r="EY908" s="48"/>
      <c r="EZ908" s="48"/>
      <c r="FA908" s="48"/>
      <c r="FB908" s="48"/>
      <c r="FC908" s="48"/>
      <c r="FD908" s="48"/>
    </row>
    <row r="909" spans="1:160" s="19" customFormat="1" ht="15" customHeight="1" x14ac:dyDescent="0.25">
      <c r="A909" s="82"/>
      <c r="B909" s="82"/>
      <c r="C909" s="82"/>
      <c r="AF909" s="82"/>
      <c r="AG909" s="82"/>
      <c r="AH909" s="81"/>
      <c r="AI909" s="45"/>
      <c r="AJ909" s="46"/>
      <c r="AK909" s="46"/>
      <c r="AL909" s="46"/>
      <c r="AM909" s="46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  <c r="BF909" s="45"/>
      <c r="BG909" s="45"/>
      <c r="BH909" s="45"/>
      <c r="BI909" s="45"/>
      <c r="BJ909" s="45"/>
      <c r="BK909" s="45"/>
      <c r="BL909" s="45"/>
      <c r="BM909" s="45"/>
      <c r="BN909" s="45"/>
      <c r="BO909" s="45"/>
      <c r="BP909" s="45"/>
      <c r="BQ909" s="45"/>
      <c r="BR909" s="47"/>
      <c r="BS909" s="47"/>
      <c r="BT909" s="47"/>
      <c r="BU909" s="47"/>
      <c r="BV909" s="47"/>
      <c r="BW909" s="47"/>
      <c r="BX909" s="47"/>
      <c r="BY909" s="47"/>
      <c r="BZ909" s="47"/>
      <c r="CA909" s="47"/>
      <c r="CB909" s="47"/>
      <c r="CC909" s="47"/>
      <c r="CD909" s="47"/>
      <c r="CE909" s="47"/>
      <c r="CF909" s="47"/>
      <c r="CG909" s="47"/>
      <c r="CH909" s="47"/>
      <c r="CI909" s="47"/>
      <c r="CJ909" s="47"/>
      <c r="CK909" s="47"/>
      <c r="CL909" s="47"/>
      <c r="CM909" s="47"/>
      <c r="CN909" s="47"/>
      <c r="CO909" s="47"/>
      <c r="CP909" s="47"/>
      <c r="CQ909" s="47"/>
      <c r="CR909" s="47"/>
      <c r="CS909" s="47"/>
      <c r="CT909" s="47"/>
      <c r="CU909" s="47"/>
      <c r="CV909" s="47"/>
      <c r="CW909" s="47"/>
      <c r="CX909" s="47"/>
      <c r="CY909" s="47"/>
      <c r="CZ909" s="47"/>
      <c r="DA909" s="47"/>
      <c r="DB909" s="47"/>
      <c r="DC909" s="47"/>
      <c r="DD909" s="47"/>
      <c r="DE909" s="47"/>
      <c r="DF909" s="47"/>
      <c r="DG909" s="47"/>
      <c r="DH909" s="47"/>
      <c r="DI909" s="47"/>
      <c r="DJ909" s="47"/>
      <c r="DK909" s="47"/>
      <c r="DL909" s="47"/>
      <c r="DM909" s="47"/>
      <c r="DN909" s="47"/>
      <c r="DO909" s="47"/>
      <c r="DP909" s="47"/>
      <c r="DQ909" s="47"/>
      <c r="DR909" s="47"/>
      <c r="DS909" s="47"/>
      <c r="DT909" s="47"/>
      <c r="DU909" s="47"/>
      <c r="DV909" s="47"/>
      <c r="DW909" s="47"/>
      <c r="DX909" s="47"/>
      <c r="DY909" s="47"/>
      <c r="DZ909" s="47"/>
      <c r="EA909" s="47"/>
      <c r="EB909" s="47"/>
      <c r="EC909" s="47"/>
      <c r="ED909" s="47"/>
      <c r="EE909" s="47"/>
      <c r="EF909" s="47"/>
      <c r="EG909" s="47"/>
      <c r="EH909" s="47"/>
      <c r="EI909" s="47"/>
      <c r="EJ909" s="47"/>
      <c r="EK909" s="47"/>
      <c r="EL909" s="47"/>
      <c r="EM909" s="47"/>
      <c r="EN909" s="47"/>
      <c r="EO909" s="47"/>
      <c r="EP909" s="47"/>
      <c r="EQ909" s="47"/>
      <c r="ER909" s="47"/>
      <c r="ES909" s="47"/>
      <c r="EX909" s="48"/>
      <c r="EY909" s="48"/>
      <c r="EZ909" s="48"/>
      <c r="FA909" s="48"/>
      <c r="FB909" s="48"/>
      <c r="FC909" s="48"/>
      <c r="FD909" s="48"/>
    </row>
    <row r="910" spans="1:160" s="19" customFormat="1" ht="15" customHeight="1" x14ac:dyDescent="0.25">
      <c r="A910" s="82"/>
      <c r="B910" s="82"/>
      <c r="C910" s="82"/>
      <c r="AF910" s="82"/>
      <c r="AG910" s="82"/>
      <c r="AH910" s="81"/>
      <c r="AI910" s="45"/>
      <c r="AJ910" s="46"/>
      <c r="AK910" s="46"/>
      <c r="AL910" s="46"/>
      <c r="AM910" s="46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  <c r="BF910" s="45"/>
      <c r="BG910" s="45"/>
      <c r="BH910" s="45"/>
      <c r="BI910" s="45"/>
      <c r="BJ910" s="45"/>
      <c r="BK910" s="45"/>
      <c r="BL910" s="45"/>
      <c r="BM910" s="45"/>
      <c r="BN910" s="45"/>
      <c r="BO910" s="45"/>
      <c r="BP910" s="45"/>
      <c r="BQ910" s="45"/>
      <c r="BR910" s="47"/>
      <c r="BS910" s="47"/>
      <c r="BT910" s="47"/>
      <c r="BU910" s="47"/>
      <c r="BV910" s="47"/>
      <c r="BW910" s="47"/>
      <c r="BX910" s="47"/>
      <c r="BY910" s="47"/>
      <c r="BZ910" s="47"/>
      <c r="CA910" s="47"/>
      <c r="CB910" s="47"/>
      <c r="CC910" s="47"/>
      <c r="CD910" s="47"/>
      <c r="CE910" s="47"/>
      <c r="CF910" s="47"/>
      <c r="CG910" s="47"/>
      <c r="CH910" s="47"/>
      <c r="CI910" s="47"/>
      <c r="CJ910" s="47"/>
      <c r="CK910" s="47"/>
      <c r="CL910" s="47"/>
      <c r="CM910" s="47"/>
      <c r="CN910" s="47"/>
      <c r="CO910" s="47"/>
      <c r="CP910" s="47"/>
      <c r="CQ910" s="47"/>
      <c r="CR910" s="47"/>
      <c r="CS910" s="47"/>
      <c r="CT910" s="47"/>
      <c r="CU910" s="47"/>
      <c r="CV910" s="47"/>
      <c r="CW910" s="47"/>
      <c r="CX910" s="47"/>
      <c r="CY910" s="47"/>
      <c r="CZ910" s="47"/>
      <c r="DA910" s="47"/>
      <c r="DB910" s="47"/>
      <c r="DC910" s="47"/>
      <c r="DD910" s="47"/>
      <c r="DE910" s="47"/>
      <c r="DF910" s="47"/>
      <c r="DG910" s="47"/>
      <c r="DH910" s="47"/>
      <c r="DI910" s="47"/>
      <c r="DJ910" s="47"/>
      <c r="DK910" s="47"/>
      <c r="DL910" s="47"/>
      <c r="DM910" s="47"/>
      <c r="DN910" s="47"/>
      <c r="DO910" s="47"/>
      <c r="DP910" s="47"/>
      <c r="DQ910" s="47"/>
      <c r="DR910" s="47"/>
      <c r="DS910" s="47"/>
      <c r="DT910" s="47"/>
      <c r="DU910" s="47"/>
      <c r="DV910" s="47"/>
      <c r="DW910" s="47"/>
      <c r="DX910" s="47"/>
      <c r="DY910" s="47"/>
      <c r="DZ910" s="47"/>
      <c r="EA910" s="47"/>
      <c r="EB910" s="47"/>
      <c r="EC910" s="47"/>
      <c r="ED910" s="47"/>
      <c r="EE910" s="47"/>
      <c r="EF910" s="47"/>
      <c r="EG910" s="47"/>
      <c r="EH910" s="47"/>
      <c r="EI910" s="47"/>
      <c r="EJ910" s="47"/>
      <c r="EK910" s="47"/>
      <c r="EL910" s="47"/>
      <c r="EM910" s="47"/>
      <c r="EN910" s="47"/>
      <c r="EO910" s="47"/>
      <c r="EP910" s="47"/>
      <c r="EQ910" s="47"/>
      <c r="ER910" s="47"/>
      <c r="ES910" s="47"/>
      <c r="EX910" s="48"/>
      <c r="EY910" s="48"/>
      <c r="EZ910" s="48"/>
      <c r="FA910" s="48"/>
      <c r="FB910" s="48"/>
      <c r="FC910" s="48"/>
      <c r="FD910" s="48"/>
    </row>
    <row r="911" spans="1:160" s="19" customFormat="1" ht="15" customHeight="1" x14ac:dyDescent="0.25">
      <c r="A911" s="82"/>
      <c r="B911" s="82"/>
      <c r="C911" s="82"/>
      <c r="AF911" s="82"/>
      <c r="AG911" s="82"/>
      <c r="AH911" s="81"/>
      <c r="AI911" s="45"/>
      <c r="AJ911" s="46"/>
      <c r="AK911" s="46"/>
      <c r="AL911" s="46"/>
      <c r="AM911" s="46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  <c r="BF911" s="45"/>
      <c r="BG911" s="45"/>
      <c r="BH911" s="45"/>
      <c r="BI911" s="45"/>
      <c r="BJ911" s="45"/>
      <c r="BK911" s="45"/>
      <c r="BL911" s="45"/>
      <c r="BM911" s="45"/>
      <c r="BN911" s="45"/>
      <c r="BO911" s="45"/>
      <c r="BP911" s="45"/>
      <c r="BQ911" s="45"/>
      <c r="BR911" s="47"/>
      <c r="BS911" s="47"/>
      <c r="BT911" s="47"/>
      <c r="BU911" s="47"/>
      <c r="BV911" s="47"/>
      <c r="BW911" s="47"/>
      <c r="BX911" s="47"/>
      <c r="BY911" s="47"/>
      <c r="BZ911" s="47"/>
      <c r="CA911" s="47"/>
      <c r="CB911" s="47"/>
      <c r="CC911" s="47"/>
      <c r="CD911" s="47"/>
      <c r="CE911" s="47"/>
      <c r="CF911" s="47"/>
      <c r="CG911" s="47"/>
      <c r="CH911" s="47"/>
      <c r="CI911" s="47"/>
      <c r="CJ911" s="47"/>
      <c r="CK911" s="47"/>
      <c r="CL911" s="47"/>
      <c r="CM911" s="47"/>
      <c r="CN911" s="47"/>
      <c r="CO911" s="47"/>
      <c r="CP911" s="47"/>
      <c r="CQ911" s="47"/>
      <c r="CR911" s="47"/>
      <c r="CS911" s="47"/>
      <c r="CT911" s="47"/>
      <c r="CU911" s="47"/>
      <c r="CV911" s="47"/>
      <c r="CW911" s="47"/>
      <c r="CX911" s="47"/>
      <c r="CY911" s="47"/>
      <c r="CZ911" s="47"/>
      <c r="DA911" s="47"/>
      <c r="DB911" s="47"/>
      <c r="DC911" s="47"/>
      <c r="DD911" s="47"/>
      <c r="DE911" s="47"/>
      <c r="DF911" s="47"/>
      <c r="DG911" s="47"/>
      <c r="DH911" s="47"/>
      <c r="DI911" s="47"/>
      <c r="DJ911" s="47"/>
      <c r="DK911" s="47"/>
      <c r="DL911" s="47"/>
      <c r="DM911" s="47"/>
      <c r="DN911" s="47"/>
      <c r="DO911" s="47"/>
      <c r="DP911" s="47"/>
      <c r="DQ911" s="47"/>
      <c r="DR911" s="47"/>
      <c r="DS911" s="47"/>
      <c r="DT911" s="47"/>
      <c r="DU911" s="47"/>
      <c r="DV911" s="47"/>
      <c r="DW911" s="47"/>
      <c r="DX911" s="47"/>
      <c r="DY911" s="47"/>
      <c r="DZ911" s="47"/>
      <c r="EA911" s="47"/>
      <c r="EB911" s="47"/>
      <c r="EC911" s="47"/>
      <c r="ED911" s="47"/>
      <c r="EE911" s="47"/>
      <c r="EF911" s="47"/>
      <c r="EG911" s="47"/>
      <c r="EH911" s="47"/>
      <c r="EI911" s="47"/>
      <c r="EJ911" s="47"/>
      <c r="EK911" s="47"/>
      <c r="EL911" s="47"/>
      <c r="EM911" s="47"/>
      <c r="EN911" s="47"/>
      <c r="EO911" s="47"/>
      <c r="EP911" s="47"/>
      <c r="EQ911" s="47"/>
      <c r="ER911" s="47"/>
      <c r="ES911" s="47"/>
      <c r="EX911" s="48"/>
      <c r="EY911" s="48"/>
      <c r="EZ911" s="48"/>
      <c r="FA911" s="48"/>
      <c r="FB911" s="48"/>
      <c r="FC911" s="48"/>
      <c r="FD911" s="48"/>
    </row>
    <row r="912" spans="1:160" s="19" customFormat="1" ht="15" customHeight="1" x14ac:dyDescent="0.25">
      <c r="A912" s="82"/>
      <c r="B912" s="82"/>
      <c r="C912" s="82"/>
      <c r="AF912" s="82"/>
      <c r="AG912" s="82"/>
      <c r="AH912" s="81"/>
      <c r="AI912" s="45"/>
      <c r="AJ912" s="46"/>
      <c r="AK912" s="46"/>
      <c r="AL912" s="46"/>
      <c r="AM912" s="46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  <c r="BF912" s="45"/>
      <c r="BG912" s="45"/>
      <c r="BH912" s="45"/>
      <c r="BI912" s="45"/>
      <c r="BJ912" s="45"/>
      <c r="BK912" s="45"/>
      <c r="BL912" s="45"/>
      <c r="BM912" s="45"/>
      <c r="BN912" s="45"/>
      <c r="BO912" s="45"/>
      <c r="BP912" s="45"/>
      <c r="BQ912" s="45"/>
      <c r="BR912" s="47"/>
      <c r="BS912" s="47"/>
      <c r="BT912" s="47"/>
      <c r="BU912" s="47"/>
      <c r="BV912" s="47"/>
      <c r="BW912" s="47"/>
      <c r="BX912" s="47"/>
      <c r="BY912" s="47"/>
      <c r="BZ912" s="47"/>
      <c r="CA912" s="47"/>
      <c r="CB912" s="47"/>
      <c r="CC912" s="47"/>
      <c r="CD912" s="47"/>
      <c r="CE912" s="47"/>
      <c r="CF912" s="47"/>
      <c r="CG912" s="47"/>
      <c r="CH912" s="47"/>
      <c r="CI912" s="47"/>
      <c r="CJ912" s="47"/>
      <c r="CK912" s="47"/>
      <c r="CL912" s="47"/>
      <c r="CM912" s="47"/>
      <c r="CN912" s="47"/>
      <c r="CO912" s="47"/>
      <c r="CP912" s="47"/>
      <c r="CQ912" s="47"/>
      <c r="CR912" s="47"/>
      <c r="CS912" s="47"/>
      <c r="CT912" s="47"/>
      <c r="CU912" s="47"/>
      <c r="CV912" s="47"/>
      <c r="CW912" s="47"/>
      <c r="CX912" s="47"/>
      <c r="CY912" s="47"/>
      <c r="CZ912" s="47"/>
      <c r="DA912" s="47"/>
      <c r="DB912" s="47"/>
      <c r="DC912" s="47"/>
      <c r="DD912" s="47"/>
      <c r="DE912" s="47"/>
      <c r="DF912" s="47"/>
      <c r="DG912" s="47"/>
      <c r="DH912" s="47"/>
      <c r="DI912" s="47"/>
      <c r="DJ912" s="47"/>
      <c r="DK912" s="47"/>
      <c r="DL912" s="47"/>
      <c r="DM912" s="47"/>
      <c r="DN912" s="47"/>
      <c r="DO912" s="47"/>
      <c r="DP912" s="47"/>
      <c r="DQ912" s="47"/>
      <c r="DR912" s="47"/>
      <c r="DS912" s="47"/>
      <c r="DT912" s="47"/>
      <c r="DU912" s="47"/>
      <c r="DV912" s="47"/>
      <c r="DW912" s="47"/>
      <c r="DX912" s="47"/>
      <c r="DY912" s="47"/>
      <c r="DZ912" s="47"/>
      <c r="EA912" s="47"/>
      <c r="EB912" s="47"/>
      <c r="EC912" s="47"/>
      <c r="ED912" s="47"/>
      <c r="EE912" s="47"/>
      <c r="EF912" s="47"/>
      <c r="EG912" s="47"/>
      <c r="EH912" s="47"/>
      <c r="EI912" s="47"/>
      <c r="EJ912" s="47"/>
      <c r="EK912" s="47"/>
      <c r="EL912" s="47"/>
      <c r="EM912" s="47"/>
      <c r="EN912" s="47"/>
      <c r="EO912" s="47"/>
      <c r="EP912" s="47"/>
      <c r="EQ912" s="47"/>
      <c r="ER912" s="47"/>
      <c r="ES912" s="47"/>
      <c r="EX912" s="48"/>
      <c r="EY912" s="48"/>
      <c r="EZ912" s="48"/>
      <c r="FA912" s="48"/>
      <c r="FB912" s="48"/>
      <c r="FC912" s="48"/>
      <c r="FD912" s="48"/>
    </row>
    <row r="913" spans="1:160" s="19" customFormat="1" ht="15" customHeight="1" x14ac:dyDescent="0.25">
      <c r="A913" s="82"/>
      <c r="B913" s="82"/>
      <c r="C913" s="82"/>
      <c r="AF913" s="82"/>
      <c r="AG913" s="82"/>
      <c r="AH913" s="81"/>
      <c r="AI913" s="45"/>
      <c r="AJ913" s="46"/>
      <c r="AK913" s="46"/>
      <c r="AL913" s="46"/>
      <c r="AM913" s="46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  <c r="BF913" s="45"/>
      <c r="BG913" s="45"/>
      <c r="BH913" s="45"/>
      <c r="BI913" s="45"/>
      <c r="BJ913" s="45"/>
      <c r="BK913" s="45"/>
      <c r="BL913" s="45"/>
      <c r="BM913" s="45"/>
      <c r="BN913" s="45"/>
      <c r="BO913" s="45"/>
      <c r="BP913" s="45"/>
      <c r="BQ913" s="45"/>
      <c r="BR913" s="47"/>
      <c r="BS913" s="47"/>
      <c r="BT913" s="47"/>
      <c r="BU913" s="47"/>
      <c r="BV913" s="47"/>
      <c r="BW913" s="47"/>
      <c r="BX913" s="47"/>
      <c r="BY913" s="47"/>
      <c r="BZ913" s="47"/>
      <c r="CA913" s="47"/>
      <c r="CB913" s="47"/>
      <c r="CC913" s="47"/>
      <c r="CD913" s="47"/>
      <c r="CE913" s="47"/>
      <c r="CF913" s="47"/>
      <c r="CG913" s="47"/>
      <c r="CH913" s="47"/>
      <c r="CI913" s="47"/>
      <c r="CJ913" s="47"/>
      <c r="CK913" s="47"/>
      <c r="CL913" s="47"/>
      <c r="CM913" s="47"/>
      <c r="CN913" s="47"/>
      <c r="CO913" s="47"/>
      <c r="CP913" s="47"/>
      <c r="CQ913" s="47"/>
      <c r="CR913" s="47"/>
      <c r="CS913" s="47"/>
      <c r="CT913" s="47"/>
      <c r="CU913" s="47"/>
      <c r="CV913" s="47"/>
      <c r="CW913" s="47"/>
      <c r="CX913" s="47"/>
      <c r="CY913" s="47"/>
      <c r="CZ913" s="47"/>
      <c r="DA913" s="47"/>
      <c r="DB913" s="47"/>
      <c r="DC913" s="47"/>
      <c r="DD913" s="47"/>
      <c r="DE913" s="47"/>
      <c r="DF913" s="47"/>
      <c r="DG913" s="47"/>
      <c r="DH913" s="47"/>
      <c r="DI913" s="47"/>
      <c r="DJ913" s="47"/>
      <c r="DK913" s="47"/>
      <c r="DL913" s="47"/>
      <c r="DM913" s="47"/>
      <c r="DN913" s="47"/>
      <c r="DO913" s="47"/>
      <c r="DP913" s="47"/>
      <c r="DQ913" s="47"/>
      <c r="DR913" s="47"/>
      <c r="DS913" s="47"/>
      <c r="DT913" s="47"/>
      <c r="DU913" s="47"/>
      <c r="DV913" s="47"/>
      <c r="DW913" s="47"/>
      <c r="DX913" s="47"/>
      <c r="DY913" s="47"/>
      <c r="DZ913" s="47"/>
      <c r="EA913" s="47"/>
      <c r="EB913" s="47"/>
      <c r="EC913" s="47"/>
      <c r="ED913" s="47"/>
      <c r="EE913" s="47"/>
      <c r="EF913" s="47"/>
      <c r="EG913" s="47"/>
      <c r="EH913" s="47"/>
      <c r="EI913" s="47"/>
      <c r="EJ913" s="47"/>
      <c r="EK913" s="47"/>
      <c r="EL913" s="47"/>
      <c r="EM913" s="47"/>
      <c r="EN913" s="47"/>
      <c r="EO913" s="47"/>
      <c r="EP913" s="47"/>
      <c r="EQ913" s="47"/>
      <c r="ER913" s="47"/>
      <c r="ES913" s="47"/>
      <c r="EX913" s="48"/>
      <c r="EY913" s="48"/>
      <c r="EZ913" s="48"/>
      <c r="FA913" s="48"/>
      <c r="FB913" s="48"/>
      <c r="FC913" s="48"/>
      <c r="FD913" s="48"/>
    </row>
    <row r="914" spans="1:160" s="19" customFormat="1" ht="15" customHeight="1" x14ac:dyDescent="0.25">
      <c r="A914" s="82"/>
      <c r="B914" s="82"/>
      <c r="C914" s="82"/>
      <c r="AF914" s="82"/>
      <c r="AG914" s="82"/>
      <c r="AH914" s="81"/>
      <c r="AI914" s="45"/>
      <c r="AJ914" s="46"/>
      <c r="AK914" s="46"/>
      <c r="AL914" s="46"/>
      <c r="AM914" s="46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  <c r="BF914" s="45"/>
      <c r="BG914" s="45"/>
      <c r="BH914" s="45"/>
      <c r="BI914" s="45"/>
      <c r="BJ914" s="45"/>
      <c r="BK914" s="45"/>
      <c r="BL914" s="45"/>
      <c r="BM914" s="45"/>
      <c r="BN914" s="45"/>
      <c r="BO914" s="45"/>
      <c r="BP914" s="45"/>
      <c r="BQ914" s="45"/>
      <c r="BR914" s="47"/>
      <c r="BS914" s="47"/>
      <c r="BT914" s="47"/>
      <c r="BU914" s="47"/>
      <c r="BV914" s="47"/>
      <c r="BW914" s="47"/>
      <c r="BX914" s="47"/>
      <c r="BY914" s="47"/>
      <c r="BZ914" s="47"/>
      <c r="CA914" s="47"/>
      <c r="CB914" s="47"/>
      <c r="CC914" s="47"/>
      <c r="CD914" s="47"/>
      <c r="CE914" s="47"/>
      <c r="CF914" s="47"/>
      <c r="CG914" s="47"/>
      <c r="CH914" s="47"/>
      <c r="CI914" s="47"/>
      <c r="CJ914" s="47"/>
      <c r="CK914" s="47"/>
      <c r="CL914" s="47"/>
      <c r="CM914" s="47"/>
      <c r="CN914" s="47"/>
      <c r="CO914" s="47"/>
      <c r="CP914" s="47"/>
      <c r="CQ914" s="47"/>
      <c r="CR914" s="47"/>
      <c r="CS914" s="47"/>
      <c r="CT914" s="47"/>
      <c r="CU914" s="47"/>
      <c r="CV914" s="47"/>
      <c r="CW914" s="47"/>
      <c r="CX914" s="47"/>
      <c r="CY914" s="47"/>
      <c r="CZ914" s="47"/>
      <c r="DA914" s="47"/>
      <c r="DB914" s="47"/>
      <c r="DC914" s="47"/>
      <c r="DD914" s="47"/>
      <c r="DE914" s="47"/>
      <c r="DF914" s="47"/>
      <c r="DG914" s="47"/>
      <c r="DH914" s="47"/>
      <c r="DI914" s="47"/>
      <c r="DJ914" s="47"/>
      <c r="DK914" s="47"/>
      <c r="DL914" s="47"/>
      <c r="DM914" s="47"/>
      <c r="DN914" s="47"/>
      <c r="DO914" s="47"/>
      <c r="DP914" s="47"/>
      <c r="DQ914" s="47"/>
      <c r="DR914" s="47"/>
      <c r="DS914" s="47"/>
      <c r="DT914" s="47"/>
      <c r="DU914" s="47"/>
      <c r="DV914" s="47"/>
      <c r="DW914" s="47"/>
      <c r="DX914" s="47"/>
      <c r="DY914" s="47"/>
      <c r="DZ914" s="47"/>
      <c r="EA914" s="47"/>
      <c r="EB914" s="47"/>
      <c r="EC914" s="47"/>
      <c r="ED914" s="47"/>
      <c r="EE914" s="47"/>
      <c r="EF914" s="47"/>
      <c r="EG914" s="47"/>
      <c r="EH914" s="47"/>
      <c r="EI914" s="47"/>
      <c r="EJ914" s="47"/>
      <c r="EK914" s="47"/>
      <c r="EL914" s="47"/>
      <c r="EM914" s="47"/>
      <c r="EN914" s="47"/>
      <c r="EO914" s="47"/>
      <c r="EP914" s="47"/>
      <c r="EQ914" s="47"/>
      <c r="ER914" s="47"/>
      <c r="ES914" s="47"/>
      <c r="EX914" s="48"/>
      <c r="EY914" s="48"/>
      <c r="EZ914" s="48"/>
      <c r="FA914" s="48"/>
      <c r="FB914" s="48"/>
      <c r="FC914" s="48"/>
      <c r="FD914" s="48"/>
    </row>
    <row r="915" spans="1:160" s="19" customFormat="1" ht="15" customHeight="1" x14ac:dyDescent="0.25">
      <c r="A915" s="82"/>
      <c r="B915" s="82"/>
      <c r="C915" s="82"/>
      <c r="AF915" s="82"/>
      <c r="AG915" s="82"/>
      <c r="AH915" s="81"/>
      <c r="AI915" s="45"/>
      <c r="AJ915" s="46"/>
      <c r="AK915" s="46"/>
      <c r="AL915" s="46"/>
      <c r="AM915" s="46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  <c r="BF915" s="45"/>
      <c r="BG915" s="45"/>
      <c r="BH915" s="45"/>
      <c r="BI915" s="45"/>
      <c r="BJ915" s="45"/>
      <c r="BK915" s="45"/>
      <c r="BL915" s="45"/>
      <c r="BM915" s="45"/>
      <c r="BN915" s="45"/>
      <c r="BO915" s="45"/>
      <c r="BP915" s="45"/>
      <c r="BQ915" s="45"/>
      <c r="BR915" s="47"/>
      <c r="BS915" s="47"/>
      <c r="BT915" s="47"/>
      <c r="BU915" s="47"/>
      <c r="BV915" s="47"/>
      <c r="BW915" s="47"/>
      <c r="BX915" s="47"/>
      <c r="BY915" s="47"/>
      <c r="BZ915" s="47"/>
      <c r="CA915" s="47"/>
      <c r="CB915" s="47"/>
      <c r="CC915" s="47"/>
      <c r="CD915" s="47"/>
      <c r="CE915" s="47"/>
      <c r="CF915" s="47"/>
      <c r="CG915" s="47"/>
      <c r="CH915" s="47"/>
      <c r="CI915" s="47"/>
      <c r="CJ915" s="47"/>
      <c r="CK915" s="47"/>
      <c r="CL915" s="47"/>
      <c r="CM915" s="47"/>
      <c r="CN915" s="47"/>
      <c r="CO915" s="47"/>
      <c r="CP915" s="47"/>
      <c r="CQ915" s="47"/>
      <c r="CR915" s="47"/>
      <c r="CS915" s="47"/>
      <c r="CT915" s="47"/>
      <c r="CU915" s="47"/>
      <c r="CV915" s="47"/>
      <c r="CW915" s="47"/>
      <c r="CX915" s="47"/>
      <c r="CY915" s="47"/>
      <c r="CZ915" s="47"/>
      <c r="DA915" s="47"/>
      <c r="DB915" s="47"/>
      <c r="DC915" s="47"/>
      <c r="DD915" s="47"/>
      <c r="DE915" s="47"/>
      <c r="DF915" s="47"/>
      <c r="DG915" s="47"/>
      <c r="DH915" s="47"/>
      <c r="DI915" s="47"/>
      <c r="DJ915" s="47"/>
      <c r="DK915" s="47"/>
      <c r="DL915" s="47"/>
      <c r="DM915" s="47"/>
      <c r="DN915" s="47"/>
      <c r="DO915" s="47"/>
      <c r="DP915" s="47"/>
      <c r="DQ915" s="47"/>
      <c r="DR915" s="47"/>
      <c r="DS915" s="47"/>
      <c r="DT915" s="47"/>
      <c r="DU915" s="47"/>
      <c r="DV915" s="47"/>
      <c r="DW915" s="47"/>
      <c r="DX915" s="47"/>
      <c r="DY915" s="47"/>
      <c r="DZ915" s="47"/>
      <c r="EA915" s="47"/>
      <c r="EB915" s="47"/>
      <c r="EC915" s="47"/>
      <c r="ED915" s="47"/>
      <c r="EE915" s="47"/>
      <c r="EF915" s="47"/>
      <c r="EG915" s="47"/>
      <c r="EH915" s="47"/>
      <c r="EI915" s="47"/>
      <c r="EJ915" s="47"/>
      <c r="EK915" s="47"/>
      <c r="EL915" s="47"/>
      <c r="EM915" s="47"/>
      <c r="EN915" s="47"/>
      <c r="EO915" s="47"/>
      <c r="EP915" s="47"/>
      <c r="EQ915" s="47"/>
      <c r="ER915" s="47"/>
      <c r="ES915" s="47"/>
      <c r="EX915" s="48"/>
      <c r="EY915" s="48"/>
      <c r="EZ915" s="48"/>
      <c r="FA915" s="48"/>
      <c r="FB915" s="48"/>
      <c r="FC915" s="48"/>
      <c r="FD915" s="48"/>
    </row>
    <row r="916" spans="1:160" s="19" customFormat="1" ht="15" customHeight="1" x14ac:dyDescent="0.25">
      <c r="A916" s="82"/>
      <c r="B916" s="82"/>
      <c r="C916" s="82"/>
      <c r="AF916" s="82"/>
      <c r="AG916" s="82"/>
      <c r="AH916" s="81"/>
      <c r="AI916" s="45"/>
      <c r="AJ916" s="46"/>
      <c r="AK916" s="46"/>
      <c r="AL916" s="46"/>
      <c r="AM916" s="46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  <c r="BG916" s="45"/>
      <c r="BH916" s="45"/>
      <c r="BI916" s="45"/>
      <c r="BJ916" s="45"/>
      <c r="BK916" s="45"/>
      <c r="BL916" s="45"/>
      <c r="BM916" s="45"/>
      <c r="BN916" s="45"/>
      <c r="BO916" s="45"/>
      <c r="BP916" s="45"/>
      <c r="BQ916" s="45"/>
      <c r="BR916" s="47"/>
      <c r="BS916" s="47"/>
      <c r="BT916" s="47"/>
      <c r="BU916" s="47"/>
      <c r="BV916" s="47"/>
      <c r="BW916" s="47"/>
      <c r="BX916" s="47"/>
      <c r="BY916" s="47"/>
      <c r="BZ916" s="47"/>
      <c r="CA916" s="47"/>
      <c r="CB916" s="47"/>
      <c r="CC916" s="47"/>
      <c r="CD916" s="47"/>
      <c r="CE916" s="47"/>
      <c r="CF916" s="47"/>
      <c r="CG916" s="47"/>
      <c r="CH916" s="47"/>
      <c r="CI916" s="47"/>
      <c r="CJ916" s="47"/>
      <c r="CK916" s="47"/>
      <c r="CL916" s="47"/>
      <c r="CM916" s="47"/>
      <c r="CN916" s="47"/>
      <c r="CO916" s="47"/>
      <c r="CP916" s="47"/>
      <c r="CQ916" s="47"/>
      <c r="CR916" s="47"/>
      <c r="CS916" s="47"/>
      <c r="CT916" s="47"/>
      <c r="CU916" s="47"/>
      <c r="CV916" s="47"/>
      <c r="CW916" s="47"/>
      <c r="CX916" s="47"/>
      <c r="CY916" s="47"/>
      <c r="CZ916" s="47"/>
      <c r="DA916" s="47"/>
      <c r="DB916" s="47"/>
      <c r="DC916" s="47"/>
      <c r="DD916" s="47"/>
      <c r="DE916" s="47"/>
      <c r="DF916" s="47"/>
      <c r="DG916" s="47"/>
      <c r="DH916" s="47"/>
      <c r="DI916" s="47"/>
      <c r="DJ916" s="47"/>
      <c r="DK916" s="47"/>
      <c r="DL916" s="47"/>
      <c r="DM916" s="47"/>
      <c r="DN916" s="47"/>
      <c r="DO916" s="47"/>
      <c r="DP916" s="47"/>
      <c r="DQ916" s="47"/>
      <c r="DR916" s="47"/>
      <c r="DS916" s="47"/>
      <c r="DT916" s="47"/>
      <c r="DU916" s="47"/>
      <c r="DV916" s="47"/>
      <c r="DW916" s="47"/>
      <c r="DX916" s="47"/>
      <c r="DY916" s="47"/>
      <c r="DZ916" s="47"/>
      <c r="EA916" s="47"/>
      <c r="EB916" s="47"/>
      <c r="EC916" s="47"/>
      <c r="ED916" s="47"/>
      <c r="EE916" s="47"/>
      <c r="EF916" s="47"/>
      <c r="EG916" s="47"/>
      <c r="EH916" s="47"/>
      <c r="EI916" s="47"/>
      <c r="EJ916" s="47"/>
      <c r="EK916" s="47"/>
      <c r="EL916" s="47"/>
      <c r="EM916" s="47"/>
      <c r="EN916" s="47"/>
      <c r="EO916" s="47"/>
      <c r="EP916" s="47"/>
      <c r="EQ916" s="47"/>
      <c r="ER916" s="47"/>
      <c r="ES916" s="47"/>
      <c r="EX916" s="48"/>
      <c r="EY916" s="48"/>
      <c r="EZ916" s="48"/>
      <c r="FA916" s="48"/>
      <c r="FB916" s="48"/>
      <c r="FC916" s="48"/>
      <c r="FD916" s="48"/>
    </row>
    <row r="917" spans="1:160" s="19" customFormat="1" ht="15" customHeight="1" x14ac:dyDescent="0.25">
      <c r="A917" s="82"/>
      <c r="B917" s="82"/>
      <c r="C917" s="82"/>
      <c r="AF917" s="82"/>
      <c r="AG917" s="82"/>
      <c r="AH917" s="81"/>
      <c r="AI917" s="45"/>
      <c r="AJ917" s="46"/>
      <c r="AK917" s="46"/>
      <c r="AL917" s="46"/>
      <c r="AM917" s="46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  <c r="BF917" s="45"/>
      <c r="BG917" s="45"/>
      <c r="BH917" s="45"/>
      <c r="BI917" s="45"/>
      <c r="BJ917" s="45"/>
      <c r="BK917" s="45"/>
      <c r="BL917" s="45"/>
      <c r="BM917" s="45"/>
      <c r="BN917" s="45"/>
      <c r="BO917" s="45"/>
      <c r="BP917" s="45"/>
      <c r="BQ917" s="45"/>
      <c r="BR917" s="47"/>
      <c r="BS917" s="47"/>
      <c r="BT917" s="47"/>
      <c r="BU917" s="47"/>
      <c r="BV917" s="47"/>
      <c r="BW917" s="47"/>
      <c r="BX917" s="47"/>
      <c r="BY917" s="47"/>
      <c r="BZ917" s="47"/>
      <c r="CA917" s="47"/>
      <c r="CB917" s="47"/>
      <c r="CC917" s="47"/>
      <c r="CD917" s="47"/>
      <c r="CE917" s="47"/>
      <c r="CF917" s="47"/>
      <c r="CG917" s="47"/>
      <c r="CH917" s="47"/>
      <c r="CI917" s="47"/>
      <c r="CJ917" s="47"/>
      <c r="CK917" s="47"/>
      <c r="CL917" s="47"/>
      <c r="CM917" s="47"/>
      <c r="CN917" s="47"/>
      <c r="CO917" s="47"/>
      <c r="CP917" s="47"/>
      <c r="CQ917" s="47"/>
      <c r="CR917" s="47"/>
      <c r="CS917" s="47"/>
      <c r="CT917" s="47"/>
      <c r="CU917" s="47"/>
      <c r="CV917" s="47"/>
      <c r="CW917" s="47"/>
      <c r="CX917" s="47"/>
      <c r="CY917" s="47"/>
      <c r="CZ917" s="47"/>
      <c r="DA917" s="47"/>
      <c r="DB917" s="47"/>
      <c r="DC917" s="47"/>
      <c r="DD917" s="47"/>
      <c r="DE917" s="47"/>
      <c r="DF917" s="47"/>
      <c r="DG917" s="47"/>
      <c r="DH917" s="47"/>
      <c r="DI917" s="47"/>
      <c r="DJ917" s="47"/>
      <c r="DK917" s="47"/>
      <c r="DL917" s="47"/>
      <c r="DM917" s="47"/>
      <c r="DN917" s="47"/>
      <c r="DO917" s="47"/>
      <c r="DP917" s="47"/>
      <c r="DQ917" s="47"/>
      <c r="DR917" s="47"/>
      <c r="DS917" s="47"/>
      <c r="DT917" s="47"/>
      <c r="DU917" s="47"/>
      <c r="DV917" s="47"/>
      <c r="DW917" s="47"/>
      <c r="DX917" s="47"/>
      <c r="DY917" s="47"/>
      <c r="DZ917" s="47"/>
      <c r="EA917" s="47"/>
      <c r="EB917" s="47"/>
      <c r="EC917" s="47"/>
      <c r="ED917" s="47"/>
      <c r="EE917" s="47"/>
      <c r="EF917" s="47"/>
      <c r="EG917" s="47"/>
      <c r="EH917" s="47"/>
      <c r="EI917" s="47"/>
      <c r="EJ917" s="47"/>
      <c r="EK917" s="47"/>
      <c r="EL917" s="47"/>
      <c r="EM917" s="47"/>
      <c r="EN917" s="47"/>
      <c r="EO917" s="47"/>
      <c r="EP917" s="47"/>
      <c r="EQ917" s="47"/>
      <c r="ER917" s="47"/>
      <c r="ES917" s="47"/>
      <c r="EX917" s="48"/>
      <c r="EY917" s="48"/>
      <c r="EZ917" s="48"/>
      <c r="FA917" s="48"/>
      <c r="FB917" s="48"/>
      <c r="FC917" s="48"/>
      <c r="FD917" s="48"/>
    </row>
    <row r="918" spans="1:160" s="19" customFormat="1" ht="15" customHeight="1" x14ac:dyDescent="0.25">
      <c r="A918" s="82"/>
      <c r="B918" s="82"/>
      <c r="C918" s="82"/>
      <c r="AF918" s="82"/>
      <c r="AG918" s="82"/>
      <c r="AH918" s="81"/>
      <c r="AI918" s="45"/>
      <c r="AJ918" s="46"/>
      <c r="AK918" s="46"/>
      <c r="AL918" s="46"/>
      <c r="AM918" s="46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  <c r="BG918" s="45"/>
      <c r="BH918" s="45"/>
      <c r="BI918" s="45"/>
      <c r="BJ918" s="45"/>
      <c r="BK918" s="45"/>
      <c r="BL918" s="45"/>
      <c r="BM918" s="45"/>
      <c r="BN918" s="45"/>
      <c r="BO918" s="45"/>
      <c r="BP918" s="45"/>
      <c r="BQ918" s="45"/>
      <c r="BR918" s="47"/>
      <c r="BS918" s="47"/>
      <c r="BT918" s="47"/>
      <c r="BU918" s="47"/>
      <c r="BV918" s="47"/>
      <c r="BW918" s="47"/>
      <c r="BX918" s="47"/>
      <c r="BY918" s="47"/>
      <c r="BZ918" s="47"/>
      <c r="CA918" s="47"/>
      <c r="CB918" s="47"/>
      <c r="CC918" s="47"/>
      <c r="CD918" s="47"/>
      <c r="CE918" s="47"/>
      <c r="CF918" s="47"/>
      <c r="CG918" s="47"/>
      <c r="CH918" s="47"/>
      <c r="CI918" s="47"/>
      <c r="CJ918" s="47"/>
      <c r="CK918" s="47"/>
      <c r="CL918" s="47"/>
      <c r="CM918" s="47"/>
      <c r="CN918" s="47"/>
      <c r="CO918" s="47"/>
      <c r="CP918" s="47"/>
      <c r="CQ918" s="47"/>
      <c r="CR918" s="47"/>
      <c r="CS918" s="47"/>
      <c r="CT918" s="47"/>
      <c r="CU918" s="47"/>
      <c r="CV918" s="47"/>
      <c r="CW918" s="47"/>
      <c r="CX918" s="47"/>
      <c r="CY918" s="47"/>
      <c r="CZ918" s="47"/>
      <c r="DA918" s="47"/>
      <c r="DB918" s="47"/>
      <c r="DC918" s="47"/>
      <c r="DD918" s="47"/>
      <c r="DE918" s="47"/>
      <c r="DF918" s="47"/>
      <c r="DG918" s="47"/>
      <c r="DH918" s="47"/>
      <c r="DI918" s="47"/>
      <c r="DJ918" s="47"/>
      <c r="DK918" s="47"/>
      <c r="DL918" s="47"/>
      <c r="DM918" s="47"/>
      <c r="DN918" s="47"/>
      <c r="DO918" s="47"/>
      <c r="DP918" s="47"/>
      <c r="DQ918" s="47"/>
      <c r="DR918" s="47"/>
      <c r="DS918" s="47"/>
      <c r="DT918" s="47"/>
      <c r="DU918" s="47"/>
      <c r="DV918" s="47"/>
      <c r="DW918" s="47"/>
      <c r="DX918" s="47"/>
      <c r="DY918" s="47"/>
      <c r="DZ918" s="47"/>
      <c r="EA918" s="47"/>
      <c r="EB918" s="47"/>
      <c r="EC918" s="47"/>
      <c r="ED918" s="47"/>
      <c r="EE918" s="47"/>
      <c r="EF918" s="47"/>
      <c r="EG918" s="47"/>
      <c r="EH918" s="47"/>
      <c r="EI918" s="47"/>
      <c r="EJ918" s="47"/>
      <c r="EK918" s="47"/>
      <c r="EL918" s="47"/>
      <c r="EM918" s="47"/>
      <c r="EN918" s="47"/>
      <c r="EO918" s="47"/>
      <c r="EP918" s="47"/>
      <c r="EQ918" s="47"/>
      <c r="ER918" s="47"/>
      <c r="ES918" s="47"/>
      <c r="EX918" s="48"/>
      <c r="EY918" s="48"/>
      <c r="EZ918" s="48"/>
      <c r="FA918" s="48"/>
      <c r="FB918" s="48"/>
      <c r="FC918" s="48"/>
      <c r="FD918" s="48"/>
    </row>
    <row r="919" spans="1:160" s="19" customFormat="1" ht="15" customHeight="1" x14ac:dyDescent="0.25">
      <c r="A919" s="82"/>
      <c r="B919" s="82"/>
      <c r="C919" s="82"/>
      <c r="AF919" s="82"/>
      <c r="AG919" s="82"/>
      <c r="AH919" s="81"/>
      <c r="AI919" s="45"/>
      <c r="AJ919" s="46"/>
      <c r="AK919" s="46"/>
      <c r="AL919" s="46"/>
      <c r="AM919" s="46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  <c r="BG919" s="45"/>
      <c r="BH919" s="45"/>
      <c r="BI919" s="45"/>
      <c r="BJ919" s="45"/>
      <c r="BK919" s="45"/>
      <c r="BL919" s="45"/>
      <c r="BM919" s="45"/>
      <c r="BN919" s="45"/>
      <c r="BO919" s="45"/>
      <c r="BP919" s="45"/>
      <c r="BQ919" s="45"/>
      <c r="BR919" s="47"/>
      <c r="BS919" s="47"/>
      <c r="BT919" s="47"/>
      <c r="BU919" s="47"/>
      <c r="BV919" s="47"/>
      <c r="BW919" s="47"/>
      <c r="BX919" s="47"/>
      <c r="BY919" s="47"/>
      <c r="BZ919" s="47"/>
      <c r="CA919" s="47"/>
      <c r="CB919" s="47"/>
      <c r="CC919" s="47"/>
      <c r="CD919" s="47"/>
      <c r="CE919" s="47"/>
      <c r="CF919" s="47"/>
      <c r="CG919" s="47"/>
      <c r="CH919" s="47"/>
      <c r="CI919" s="47"/>
      <c r="CJ919" s="47"/>
      <c r="CK919" s="47"/>
      <c r="CL919" s="47"/>
      <c r="CM919" s="47"/>
      <c r="CN919" s="47"/>
      <c r="CO919" s="47"/>
      <c r="CP919" s="47"/>
      <c r="CQ919" s="47"/>
      <c r="CR919" s="47"/>
      <c r="CS919" s="47"/>
      <c r="CT919" s="47"/>
      <c r="CU919" s="47"/>
      <c r="CV919" s="47"/>
      <c r="CW919" s="47"/>
      <c r="CX919" s="47"/>
      <c r="CY919" s="47"/>
      <c r="CZ919" s="47"/>
      <c r="DA919" s="47"/>
      <c r="DB919" s="47"/>
      <c r="DC919" s="47"/>
      <c r="DD919" s="47"/>
      <c r="DE919" s="47"/>
      <c r="DF919" s="47"/>
      <c r="DG919" s="47"/>
      <c r="DH919" s="47"/>
      <c r="DI919" s="47"/>
      <c r="DJ919" s="47"/>
      <c r="DK919" s="47"/>
      <c r="DL919" s="47"/>
      <c r="DM919" s="47"/>
      <c r="DN919" s="47"/>
      <c r="DO919" s="47"/>
      <c r="DP919" s="47"/>
      <c r="DQ919" s="47"/>
      <c r="DR919" s="47"/>
      <c r="DS919" s="47"/>
      <c r="DT919" s="47"/>
      <c r="DU919" s="47"/>
      <c r="DV919" s="47"/>
      <c r="DW919" s="47"/>
      <c r="DX919" s="47"/>
      <c r="DY919" s="47"/>
      <c r="DZ919" s="47"/>
      <c r="EA919" s="47"/>
      <c r="EB919" s="47"/>
      <c r="EC919" s="47"/>
      <c r="ED919" s="47"/>
      <c r="EE919" s="47"/>
      <c r="EF919" s="47"/>
      <c r="EG919" s="47"/>
      <c r="EH919" s="47"/>
      <c r="EI919" s="47"/>
      <c r="EJ919" s="47"/>
      <c r="EK919" s="47"/>
      <c r="EL919" s="47"/>
      <c r="EM919" s="47"/>
      <c r="EN919" s="47"/>
      <c r="EO919" s="47"/>
      <c r="EP919" s="47"/>
      <c r="EQ919" s="47"/>
      <c r="ER919" s="47"/>
      <c r="ES919" s="47"/>
      <c r="EX919" s="48"/>
      <c r="EY919" s="48"/>
      <c r="EZ919" s="48"/>
      <c r="FA919" s="48"/>
      <c r="FB919" s="48"/>
      <c r="FC919" s="48"/>
      <c r="FD919" s="48"/>
    </row>
    <row r="920" spans="1:160" s="19" customFormat="1" ht="15" customHeight="1" x14ac:dyDescent="0.25">
      <c r="A920" s="82"/>
      <c r="B920" s="82"/>
      <c r="C920" s="82"/>
      <c r="AF920" s="82"/>
      <c r="AG920" s="82"/>
      <c r="AH920" s="81"/>
      <c r="AI920" s="45"/>
      <c r="AJ920" s="46"/>
      <c r="AK920" s="46"/>
      <c r="AL920" s="46"/>
      <c r="AM920" s="46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  <c r="BG920" s="45"/>
      <c r="BH920" s="45"/>
      <c r="BI920" s="45"/>
      <c r="BJ920" s="45"/>
      <c r="BK920" s="45"/>
      <c r="BL920" s="45"/>
      <c r="BM920" s="45"/>
      <c r="BN920" s="45"/>
      <c r="BO920" s="45"/>
      <c r="BP920" s="45"/>
      <c r="BQ920" s="45"/>
      <c r="BR920" s="47"/>
      <c r="BS920" s="47"/>
      <c r="BT920" s="47"/>
      <c r="BU920" s="47"/>
      <c r="BV920" s="47"/>
      <c r="BW920" s="47"/>
      <c r="BX920" s="47"/>
      <c r="BY920" s="47"/>
      <c r="BZ920" s="47"/>
      <c r="CA920" s="47"/>
      <c r="CB920" s="47"/>
      <c r="CC920" s="47"/>
      <c r="CD920" s="47"/>
      <c r="CE920" s="47"/>
      <c r="CF920" s="47"/>
      <c r="CG920" s="47"/>
      <c r="CH920" s="47"/>
      <c r="CI920" s="47"/>
      <c r="CJ920" s="47"/>
      <c r="CK920" s="47"/>
      <c r="CL920" s="47"/>
      <c r="CM920" s="47"/>
      <c r="CN920" s="47"/>
      <c r="CO920" s="47"/>
      <c r="CP920" s="47"/>
      <c r="CQ920" s="47"/>
      <c r="CR920" s="47"/>
      <c r="CS920" s="47"/>
      <c r="CT920" s="47"/>
      <c r="CU920" s="47"/>
      <c r="CV920" s="47"/>
      <c r="CW920" s="47"/>
      <c r="CX920" s="47"/>
      <c r="CY920" s="47"/>
      <c r="CZ920" s="47"/>
      <c r="DA920" s="47"/>
      <c r="DB920" s="47"/>
      <c r="DC920" s="47"/>
      <c r="DD920" s="47"/>
      <c r="DE920" s="47"/>
      <c r="DF920" s="47"/>
      <c r="DG920" s="47"/>
      <c r="DH920" s="47"/>
      <c r="DI920" s="47"/>
      <c r="DJ920" s="47"/>
      <c r="DK920" s="47"/>
      <c r="DL920" s="47"/>
      <c r="DM920" s="47"/>
      <c r="DN920" s="47"/>
      <c r="DO920" s="47"/>
      <c r="DP920" s="47"/>
      <c r="DQ920" s="47"/>
      <c r="DR920" s="47"/>
      <c r="DS920" s="47"/>
      <c r="DT920" s="47"/>
      <c r="DU920" s="47"/>
      <c r="DV920" s="47"/>
      <c r="DW920" s="47"/>
      <c r="DX920" s="47"/>
      <c r="DY920" s="47"/>
      <c r="DZ920" s="47"/>
      <c r="EA920" s="47"/>
      <c r="EB920" s="47"/>
      <c r="EC920" s="47"/>
      <c r="ED920" s="47"/>
      <c r="EE920" s="47"/>
      <c r="EF920" s="47"/>
      <c r="EG920" s="47"/>
      <c r="EH920" s="47"/>
      <c r="EI920" s="47"/>
      <c r="EJ920" s="47"/>
      <c r="EK920" s="47"/>
      <c r="EL920" s="47"/>
      <c r="EM920" s="47"/>
      <c r="EN920" s="47"/>
      <c r="EO920" s="47"/>
      <c r="EP920" s="47"/>
      <c r="EQ920" s="47"/>
      <c r="ER920" s="47"/>
      <c r="ES920" s="47"/>
      <c r="EX920" s="48"/>
      <c r="EY920" s="48"/>
      <c r="EZ920" s="48"/>
      <c r="FA920" s="48"/>
      <c r="FB920" s="48"/>
      <c r="FC920" s="48"/>
      <c r="FD920" s="48"/>
    </row>
    <row r="921" spans="1:160" s="19" customFormat="1" ht="15" customHeight="1" x14ac:dyDescent="0.25">
      <c r="A921" s="82"/>
      <c r="B921" s="82"/>
      <c r="C921" s="82"/>
      <c r="AF921" s="82"/>
      <c r="AG921" s="82"/>
      <c r="AH921" s="81"/>
      <c r="AI921" s="45"/>
      <c r="AJ921" s="46"/>
      <c r="AK921" s="46"/>
      <c r="AL921" s="46"/>
      <c r="AM921" s="46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  <c r="BF921" s="45"/>
      <c r="BG921" s="45"/>
      <c r="BH921" s="45"/>
      <c r="BI921" s="45"/>
      <c r="BJ921" s="45"/>
      <c r="BK921" s="45"/>
      <c r="BL921" s="45"/>
      <c r="BM921" s="45"/>
      <c r="BN921" s="45"/>
      <c r="BO921" s="45"/>
      <c r="BP921" s="45"/>
      <c r="BQ921" s="45"/>
      <c r="BR921" s="47"/>
      <c r="BS921" s="47"/>
      <c r="BT921" s="47"/>
      <c r="BU921" s="47"/>
      <c r="BV921" s="47"/>
      <c r="BW921" s="47"/>
      <c r="BX921" s="47"/>
      <c r="BY921" s="47"/>
      <c r="BZ921" s="47"/>
      <c r="CA921" s="47"/>
      <c r="CB921" s="47"/>
      <c r="CC921" s="47"/>
      <c r="CD921" s="47"/>
      <c r="CE921" s="47"/>
      <c r="CF921" s="47"/>
      <c r="CG921" s="47"/>
      <c r="CH921" s="47"/>
      <c r="CI921" s="47"/>
      <c r="CJ921" s="47"/>
      <c r="CK921" s="47"/>
      <c r="CL921" s="47"/>
      <c r="CM921" s="47"/>
      <c r="CN921" s="47"/>
      <c r="CO921" s="47"/>
      <c r="CP921" s="47"/>
      <c r="CQ921" s="47"/>
      <c r="CR921" s="47"/>
      <c r="CS921" s="47"/>
      <c r="CT921" s="47"/>
      <c r="CU921" s="47"/>
      <c r="CV921" s="47"/>
      <c r="CW921" s="47"/>
      <c r="CX921" s="47"/>
      <c r="CY921" s="47"/>
      <c r="CZ921" s="47"/>
      <c r="DA921" s="47"/>
      <c r="DB921" s="47"/>
      <c r="DC921" s="47"/>
      <c r="DD921" s="47"/>
      <c r="DE921" s="47"/>
      <c r="DF921" s="47"/>
      <c r="DG921" s="47"/>
      <c r="DH921" s="47"/>
      <c r="DI921" s="47"/>
      <c r="DJ921" s="47"/>
      <c r="DK921" s="47"/>
      <c r="DL921" s="47"/>
      <c r="DM921" s="47"/>
      <c r="DN921" s="47"/>
      <c r="DO921" s="47"/>
      <c r="DP921" s="47"/>
      <c r="DQ921" s="47"/>
      <c r="DR921" s="47"/>
      <c r="DS921" s="47"/>
      <c r="DT921" s="47"/>
      <c r="DU921" s="47"/>
      <c r="DV921" s="47"/>
      <c r="DW921" s="47"/>
      <c r="DX921" s="47"/>
      <c r="DY921" s="47"/>
      <c r="DZ921" s="47"/>
      <c r="EA921" s="47"/>
      <c r="EB921" s="47"/>
      <c r="EC921" s="47"/>
      <c r="ED921" s="47"/>
      <c r="EE921" s="47"/>
      <c r="EF921" s="47"/>
      <c r="EG921" s="47"/>
      <c r="EH921" s="47"/>
      <c r="EI921" s="47"/>
      <c r="EJ921" s="47"/>
      <c r="EK921" s="47"/>
      <c r="EL921" s="47"/>
      <c r="EM921" s="47"/>
      <c r="EN921" s="47"/>
      <c r="EO921" s="47"/>
      <c r="EP921" s="47"/>
      <c r="EQ921" s="47"/>
      <c r="ER921" s="47"/>
      <c r="ES921" s="47"/>
      <c r="EX921" s="48"/>
      <c r="EY921" s="48"/>
      <c r="EZ921" s="48"/>
      <c r="FA921" s="48"/>
      <c r="FB921" s="48"/>
      <c r="FC921" s="48"/>
      <c r="FD921" s="48"/>
    </row>
    <row r="922" spans="1:160" s="19" customFormat="1" ht="15" customHeight="1" x14ac:dyDescent="0.25">
      <c r="A922" s="82"/>
      <c r="B922" s="82"/>
      <c r="C922" s="82"/>
      <c r="AF922" s="82"/>
      <c r="AG922" s="82"/>
      <c r="AH922" s="81"/>
      <c r="AI922" s="45"/>
      <c r="AJ922" s="46"/>
      <c r="AK922" s="46"/>
      <c r="AL922" s="46"/>
      <c r="AM922" s="46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  <c r="BG922" s="45"/>
      <c r="BH922" s="45"/>
      <c r="BI922" s="45"/>
      <c r="BJ922" s="45"/>
      <c r="BK922" s="45"/>
      <c r="BL922" s="45"/>
      <c r="BM922" s="45"/>
      <c r="BN922" s="45"/>
      <c r="BO922" s="45"/>
      <c r="BP922" s="45"/>
      <c r="BQ922" s="45"/>
      <c r="BR922" s="47"/>
      <c r="BS922" s="47"/>
      <c r="BT922" s="47"/>
      <c r="BU922" s="47"/>
      <c r="BV922" s="47"/>
      <c r="BW922" s="47"/>
      <c r="BX922" s="47"/>
      <c r="BY922" s="47"/>
      <c r="BZ922" s="47"/>
      <c r="CA922" s="47"/>
      <c r="CB922" s="47"/>
      <c r="CC922" s="47"/>
      <c r="CD922" s="47"/>
      <c r="CE922" s="47"/>
      <c r="CF922" s="47"/>
      <c r="CG922" s="47"/>
      <c r="CH922" s="47"/>
      <c r="CI922" s="47"/>
      <c r="CJ922" s="47"/>
      <c r="CK922" s="47"/>
      <c r="CL922" s="47"/>
      <c r="CM922" s="47"/>
      <c r="CN922" s="47"/>
      <c r="CO922" s="47"/>
      <c r="CP922" s="47"/>
      <c r="CQ922" s="47"/>
      <c r="CR922" s="47"/>
      <c r="CS922" s="47"/>
      <c r="CT922" s="47"/>
      <c r="CU922" s="47"/>
      <c r="CV922" s="47"/>
      <c r="CW922" s="47"/>
      <c r="CX922" s="47"/>
      <c r="CY922" s="47"/>
      <c r="CZ922" s="47"/>
      <c r="DA922" s="47"/>
      <c r="DB922" s="47"/>
      <c r="DC922" s="47"/>
      <c r="DD922" s="47"/>
      <c r="DE922" s="47"/>
      <c r="DF922" s="47"/>
      <c r="DG922" s="47"/>
      <c r="DH922" s="47"/>
      <c r="DI922" s="47"/>
      <c r="DJ922" s="47"/>
      <c r="DK922" s="47"/>
      <c r="DL922" s="47"/>
      <c r="DM922" s="47"/>
      <c r="DN922" s="47"/>
      <c r="DO922" s="47"/>
      <c r="DP922" s="47"/>
      <c r="DQ922" s="47"/>
      <c r="DR922" s="47"/>
      <c r="DS922" s="47"/>
      <c r="DT922" s="47"/>
      <c r="DU922" s="47"/>
      <c r="DV922" s="47"/>
      <c r="DW922" s="47"/>
      <c r="DX922" s="47"/>
      <c r="DY922" s="47"/>
      <c r="DZ922" s="47"/>
      <c r="EA922" s="47"/>
      <c r="EB922" s="47"/>
      <c r="EC922" s="47"/>
      <c r="ED922" s="47"/>
      <c r="EE922" s="47"/>
      <c r="EF922" s="47"/>
      <c r="EG922" s="47"/>
      <c r="EH922" s="47"/>
      <c r="EI922" s="47"/>
      <c r="EJ922" s="47"/>
      <c r="EK922" s="47"/>
      <c r="EL922" s="47"/>
      <c r="EM922" s="47"/>
      <c r="EN922" s="47"/>
      <c r="EO922" s="47"/>
      <c r="EP922" s="47"/>
      <c r="EQ922" s="47"/>
      <c r="ER922" s="47"/>
      <c r="ES922" s="47"/>
      <c r="EX922" s="48"/>
      <c r="EY922" s="48"/>
      <c r="EZ922" s="48"/>
      <c r="FA922" s="48"/>
      <c r="FB922" s="48"/>
      <c r="FC922" s="48"/>
      <c r="FD922" s="48"/>
    </row>
    <row r="923" spans="1:160" s="19" customFormat="1" ht="15" customHeight="1" x14ac:dyDescent="0.25">
      <c r="A923" s="82"/>
      <c r="B923" s="82"/>
      <c r="C923" s="82"/>
      <c r="AF923" s="82"/>
      <c r="AG923" s="82"/>
      <c r="AH923" s="81"/>
      <c r="AI923" s="45"/>
      <c r="AJ923" s="46"/>
      <c r="AK923" s="46"/>
      <c r="AL923" s="46"/>
      <c r="AM923" s="46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  <c r="BF923" s="45"/>
      <c r="BG923" s="45"/>
      <c r="BH923" s="45"/>
      <c r="BI923" s="45"/>
      <c r="BJ923" s="45"/>
      <c r="BK923" s="45"/>
      <c r="BL923" s="45"/>
      <c r="BM923" s="45"/>
      <c r="BN923" s="45"/>
      <c r="BO923" s="45"/>
      <c r="BP923" s="45"/>
      <c r="BQ923" s="45"/>
      <c r="BR923" s="47"/>
      <c r="BS923" s="47"/>
      <c r="BT923" s="47"/>
      <c r="BU923" s="47"/>
      <c r="BV923" s="47"/>
      <c r="BW923" s="47"/>
      <c r="BX923" s="47"/>
      <c r="BY923" s="47"/>
      <c r="BZ923" s="47"/>
      <c r="CA923" s="47"/>
      <c r="CB923" s="47"/>
      <c r="CC923" s="47"/>
      <c r="CD923" s="47"/>
      <c r="CE923" s="47"/>
      <c r="CF923" s="47"/>
      <c r="CG923" s="47"/>
      <c r="CH923" s="47"/>
      <c r="CI923" s="47"/>
      <c r="CJ923" s="47"/>
      <c r="CK923" s="47"/>
      <c r="CL923" s="47"/>
      <c r="CM923" s="47"/>
      <c r="CN923" s="47"/>
      <c r="CO923" s="47"/>
      <c r="CP923" s="47"/>
      <c r="CQ923" s="47"/>
      <c r="CR923" s="47"/>
      <c r="CS923" s="47"/>
      <c r="CT923" s="47"/>
      <c r="CU923" s="47"/>
      <c r="CV923" s="47"/>
      <c r="CW923" s="47"/>
      <c r="CX923" s="47"/>
      <c r="CY923" s="47"/>
      <c r="CZ923" s="47"/>
      <c r="DA923" s="47"/>
      <c r="DB923" s="47"/>
      <c r="DC923" s="47"/>
      <c r="DD923" s="47"/>
      <c r="DE923" s="47"/>
      <c r="DF923" s="47"/>
      <c r="DG923" s="47"/>
      <c r="DH923" s="47"/>
      <c r="DI923" s="47"/>
      <c r="DJ923" s="47"/>
      <c r="DK923" s="47"/>
      <c r="DL923" s="47"/>
      <c r="DM923" s="47"/>
      <c r="DN923" s="47"/>
      <c r="DO923" s="47"/>
      <c r="DP923" s="47"/>
      <c r="DQ923" s="47"/>
      <c r="DR923" s="47"/>
      <c r="DS923" s="47"/>
      <c r="DT923" s="47"/>
      <c r="DU923" s="47"/>
      <c r="DV923" s="47"/>
      <c r="DW923" s="47"/>
      <c r="DX923" s="47"/>
      <c r="DY923" s="47"/>
      <c r="DZ923" s="47"/>
      <c r="EA923" s="47"/>
      <c r="EB923" s="47"/>
      <c r="EC923" s="47"/>
      <c r="ED923" s="47"/>
      <c r="EE923" s="47"/>
      <c r="EF923" s="47"/>
      <c r="EG923" s="47"/>
      <c r="EH923" s="47"/>
      <c r="EI923" s="47"/>
      <c r="EJ923" s="47"/>
      <c r="EK923" s="47"/>
      <c r="EL923" s="47"/>
      <c r="EM923" s="47"/>
      <c r="EN923" s="47"/>
      <c r="EO923" s="47"/>
      <c r="EP923" s="47"/>
      <c r="EQ923" s="47"/>
      <c r="ER923" s="47"/>
      <c r="ES923" s="47"/>
      <c r="EX923" s="48"/>
      <c r="EY923" s="48"/>
      <c r="EZ923" s="48"/>
      <c r="FA923" s="48"/>
      <c r="FB923" s="48"/>
      <c r="FC923" s="48"/>
      <c r="FD923" s="48"/>
    </row>
    <row r="924" spans="1:160" s="19" customFormat="1" ht="15" customHeight="1" x14ac:dyDescent="0.25">
      <c r="A924" s="82"/>
      <c r="B924" s="82"/>
      <c r="C924" s="82"/>
      <c r="AF924" s="82"/>
      <c r="AG924" s="82"/>
      <c r="AH924" s="81"/>
      <c r="AI924" s="45"/>
      <c r="AJ924" s="46"/>
      <c r="AK924" s="46"/>
      <c r="AL924" s="46"/>
      <c r="AM924" s="46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  <c r="BF924" s="45"/>
      <c r="BG924" s="45"/>
      <c r="BH924" s="45"/>
      <c r="BI924" s="45"/>
      <c r="BJ924" s="45"/>
      <c r="BK924" s="45"/>
      <c r="BL924" s="45"/>
      <c r="BM924" s="45"/>
      <c r="BN924" s="45"/>
      <c r="BO924" s="45"/>
      <c r="BP924" s="45"/>
      <c r="BQ924" s="45"/>
      <c r="BR924" s="47"/>
      <c r="BS924" s="47"/>
      <c r="BT924" s="47"/>
      <c r="BU924" s="47"/>
      <c r="BV924" s="47"/>
      <c r="BW924" s="47"/>
      <c r="BX924" s="47"/>
      <c r="BY924" s="47"/>
      <c r="BZ924" s="47"/>
      <c r="CA924" s="47"/>
      <c r="CB924" s="47"/>
      <c r="CC924" s="47"/>
      <c r="CD924" s="47"/>
      <c r="CE924" s="47"/>
      <c r="CF924" s="47"/>
      <c r="CG924" s="47"/>
      <c r="CH924" s="47"/>
      <c r="CI924" s="47"/>
      <c r="CJ924" s="47"/>
      <c r="CK924" s="47"/>
      <c r="CL924" s="47"/>
      <c r="CM924" s="47"/>
      <c r="CN924" s="47"/>
      <c r="CO924" s="47"/>
      <c r="CP924" s="47"/>
      <c r="CQ924" s="47"/>
      <c r="CR924" s="47"/>
      <c r="CS924" s="47"/>
      <c r="CT924" s="47"/>
      <c r="CU924" s="47"/>
      <c r="CV924" s="47"/>
      <c r="CW924" s="47"/>
      <c r="CX924" s="47"/>
      <c r="CY924" s="47"/>
      <c r="CZ924" s="47"/>
      <c r="DA924" s="47"/>
      <c r="DB924" s="47"/>
      <c r="DC924" s="47"/>
      <c r="DD924" s="47"/>
      <c r="DE924" s="47"/>
      <c r="DF924" s="47"/>
      <c r="DG924" s="47"/>
      <c r="DH924" s="47"/>
      <c r="DI924" s="47"/>
      <c r="DJ924" s="47"/>
      <c r="DK924" s="47"/>
      <c r="DL924" s="47"/>
      <c r="DM924" s="47"/>
      <c r="DN924" s="47"/>
      <c r="DO924" s="47"/>
      <c r="DP924" s="47"/>
      <c r="DQ924" s="47"/>
      <c r="DR924" s="47"/>
      <c r="DS924" s="47"/>
      <c r="DT924" s="47"/>
      <c r="DU924" s="47"/>
      <c r="DV924" s="47"/>
      <c r="DW924" s="47"/>
      <c r="DX924" s="47"/>
      <c r="DY924" s="47"/>
      <c r="DZ924" s="47"/>
      <c r="EA924" s="47"/>
      <c r="EB924" s="47"/>
      <c r="EC924" s="47"/>
      <c r="ED924" s="47"/>
      <c r="EE924" s="47"/>
      <c r="EF924" s="47"/>
      <c r="EG924" s="47"/>
      <c r="EH924" s="47"/>
      <c r="EI924" s="47"/>
      <c r="EJ924" s="47"/>
      <c r="EK924" s="47"/>
      <c r="EL924" s="47"/>
      <c r="EM924" s="47"/>
      <c r="EN924" s="47"/>
      <c r="EO924" s="47"/>
      <c r="EP924" s="47"/>
      <c r="EQ924" s="47"/>
      <c r="ER924" s="47"/>
      <c r="ES924" s="47"/>
      <c r="EX924" s="48"/>
      <c r="EY924" s="48"/>
      <c r="EZ924" s="48"/>
      <c r="FA924" s="48"/>
      <c r="FB924" s="48"/>
      <c r="FC924" s="48"/>
      <c r="FD924" s="48"/>
    </row>
    <row r="925" spans="1:160" s="19" customFormat="1" ht="15" customHeight="1" x14ac:dyDescent="0.25">
      <c r="A925" s="82"/>
      <c r="B925" s="82"/>
      <c r="C925" s="82"/>
      <c r="AF925" s="82"/>
      <c r="AG925" s="82"/>
      <c r="AH925" s="81"/>
      <c r="AI925" s="45"/>
      <c r="AJ925" s="46"/>
      <c r="AK925" s="46"/>
      <c r="AL925" s="46"/>
      <c r="AM925" s="46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  <c r="BF925" s="45"/>
      <c r="BG925" s="45"/>
      <c r="BH925" s="45"/>
      <c r="BI925" s="45"/>
      <c r="BJ925" s="45"/>
      <c r="BK925" s="45"/>
      <c r="BL925" s="45"/>
      <c r="BM925" s="45"/>
      <c r="BN925" s="45"/>
      <c r="BO925" s="45"/>
      <c r="BP925" s="45"/>
      <c r="BQ925" s="45"/>
      <c r="BR925" s="47"/>
      <c r="BS925" s="47"/>
      <c r="BT925" s="47"/>
      <c r="BU925" s="47"/>
      <c r="BV925" s="47"/>
      <c r="BW925" s="47"/>
      <c r="BX925" s="47"/>
      <c r="BY925" s="47"/>
      <c r="BZ925" s="47"/>
      <c r="CA925" s="47"/>
      <c r="CB925" s="47"/>
      <c r="CC925" s="47"/>
      <c r="CD925" s="47"/>
      <c r="CE925" s="47"/>
      <c r="CF925" s="47"/>
      <c r="CG925" s="47"/>
      <c r="CH925" s="47"/>
      <c r="CI925" s="47"/>
      <c r="CJ925" s="47"/>
      <c r="CK925" s="47"/>
      <c r="CL925" s="47"/>
      <c r="CM925" s="47"/>
      <c r="CN925" s="47"/>
      <c r="CO925" s="47"/>
      <c r="CP925" s="47"/>
      <c r="CQ925" s="47"/>
      <c r="CR925" s="47"/>
      <c r="CS925" s="47"/>
      <c r="CT925" s="47"/>
      <c r="CU925" s="47"/>
      <c r="CV925" s="47"/>
      <c r="CW925" s="47"/>
      <c r="CX925" s="47"/>
      <c r="CY925" s="47"/>
      <c r="CZ925" s="47"/>
      <c r="DA925" s="47"/>
      <c r="DB925" s="47"/>
      <c r="DC925" s="47"/>
      <c r="DD925" s="47"/>
      <c r="DE925" s="47"/>
      <c r="DF925" s="47"/>
      <c r="DG925" s="47"/>
      <c r="DH925" s="47"/>
      <c r="DI925" s="47"/>
      <c r="DJ925" s="47"/>
      <c r="DK925" s="47"/>
      <c r="DL925" s="47"/>
      <c r="DM925" s="47"/>
      <c r="DN925" s="47"/>
      <c r="DO925" s="47"/>
      <c r="DP925" s="47"/>
      <c r="DQ925" s="47"/>
      <c r="DR925" s="47"/>
      <c r="DS925" s="47"/>
      <c r="DT925" s="47"/>
      <c r="DU925" s="47"/>
      <c r="DV925" s="47"/>
      <c r="DW925" s="47"/>
      <c r="DX925" s="47"/>
      <c r="DY925" s="47"/>
      <c r="DZ925" s="47"/>
      <c r="EA925" s="47"/>
      <c r="EB925" s="47"/>
      <c r="EC925" s="47"/>
      <c r="ED925" s="47"/>
      <c r="EE925" s="47"/>
      <c r="EF925" s="47"/>
      <c r="EG925" s="47"/>
      <c r="EH925" s="47"/>
      <c r="EI925" s="47"/>
      <c r="EJ925" s="47"/>
      <c r="EK925" s="47"/>
      <c r="EL925" s="47"/>
      <c r="EM925" s="47"/>
      <c r="EN925" s="47"/>
      <c r="EO925" s="47"/>
      <c r="EP925" s="47"/>
      <c r="EQ925" s="47"/>
      <c r="ER925" s="47"/>
      <c r="ES925" s="47"/>
      <c r="EX925" s="48"/>
      <c r="EY925" s="48"/>
      <c r="EZ925" s="48"/>
      <c r="FA925" s="48"/>
      <c r="FB925" s="48"/>
      <c r="FC925" s="48"/>
      <c r="FD925" s="48"/>
    </row>
    <row r="926" spans="1:160" s="19" customFormat="1" ht="15" customHeight="1" x14ac:dyDescent="0.25">
      <c r="A926" s="82"/>
      <c r="B926" s="82"/>
      <c r="C926" s="82"/>
      <c r="AF926" s="82"/>
      <c r="AG926" s="82"/>
      <c r="AH926" s="81"/>
      <c r="AI926" s="45"/>
      <c r="AJ926" s="46"/>
      <c r="AK926" s="46"/>
      <c r="AL926" s="46"/>
      <c r="AM926" s="46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  <c r="BG926" s="45"/>
      <c r="BH926" s="45"/>
      <c r="BI926" s="45"/>
      <c r="BJ926" s="45"/>
      <c r="BK926" s="45"/>
      <c r="BL926" s="45"/>
      <c r="BM926" s="45"/>
      <c r="BN926" s="45"/>
      <c r="BO926" s="45"/>
      <c r="BP926" s="45"/>
      <c r="BQ926" s="45"/>
      <c r="BR926" s="47"/>
      <c r="BS926" s="47"/>
      <c r="BT926" s="47"/>
      <c r="BU926" s="47"/>
      <c r="BV926" s="47"/>
      <c r="BW926" s="47"/>
      <c r="BX926" s="47"/>
      <c r="BY926" s="47"/>
      <c r="BZ926" s="47"/>
      <c r="CA926" s="47"/>
      <c r="CB926" s="47"/>
      <c r="CC926" s="47"/>
      <c r="CD926" s="47"/>
      <c r="CE926" s="47"/>
      <c r="CF926" s="47"/>
      <c r="CG926" s="47"/>
      <c r="CH926" s="47"/>
      <c r="CI926" s="47"/>
      <c r="CJ926" s="47"/>
      <c r="CK926" s="47"/>
      <c r="CL926" s="47"/>
      <c r="CM926" s="47"/>
      <c r="CN926" s="47"/>
      <c r="CO926" s="47"/>
      <c r="CP926" s="47"/>
      <c r="CQ926" s="47"/>
      <c r="CR926" s="47"/>
      <c r="CS926" s="47"/>
      <c r="CT926" s="47"/>
      <c r="CU926" s="47"/>
      <c r="CV926" s="47"/>
      <c r="CW926" s="47"/>
      <c r="CX926" s="47"/>
      <c r="CY926" s="47"/>
      <c r="CZ926" s="47"/>
      <c r="DA926" s="47"/>
      <c r="DB926" s="47"/>
      <c r="DC926" s="47"/>
      <c r="DD926" s="47"/>
      <c r="DE926" s="47"/>
      <c r="DF926" s="47"/>
      <c r="DG926" s="47"/>
      <c r="DH926" s="47"/>
      <c r="DI926" s="47"/>
      <c r="DJ926" s="47"/>
      <c r="DK926" s="47"/>
      <c r="DL926" s="47"/>
      <c r="DM926" s="47"/>
      <c r="DN926" s="47"/>
      <c r="DO926" s="47"/>
      <c r="DP926" s="47"/>
      <c r="DQ926" s="47"/>
      <c r="DR926" s="47"/>
      <c r="DS926" s="47"/>
      <c r="DT926" s="47"/>
      <c r="DU926" s="47"/>
      <c r="DV926" s="47"/>
      <c r="DW926" s="47"/>
      <c r="DX926" s="47"/>
      <c r="DY926" s="47"/>
      <c r="DZ926" s="47"/>
      <c r="EA926" s="47"/>
      <c r="EB926" s="47"/>
      <c r="EC926" s="47"/>
      <c r="ED926" s="47"/>
      <c r="EE926" s="47"/>
      <c r="EF926" s="47"/>
      <c r="EG926" s="47"/>
      <c r="EH926" s="47"/>
      <c r="EI926" s="47"/>
      <c r="EJ926" s="47"/>
      <c r="EK926" s="47"/>
      <c r="EL926" s="47"/>
      <c r="EM926" s="47"/>
      <c r="EN926" s="47"/>
      <c r="EO926" s="47"/>
      <c r="EP926" s="47"/>
      <c r="EQ926" s="47"/>
      <c r="ER926" s="47"/>
      <c r="ES926" s="47"/>
      <c r="EX926" s="48"/>
      <c r="EY926" s="48"/>
      <c r="EZ926" s="48"/>
      <c r="FA926" s="48"/>
      <c r="FB926" s="48"/>
      <c r="FC926" s="48"/>
      <c r="FD926" s="48"/>
    </row>
    <row r="927" spans="1:160" s="19" customFormat="1" ht="15" customHeight="1" x14ac:dyDescent="0.25">
      <c r="A927" s="82"/>
      <c r="B927" s="82"/>
      <c r="C927" s="82"/>
      <c r="AF927" s="82"/>
      <c r="AG927" s="82"/>
      <c r="AH927" s="81"/>
      <c r="AI927" s="45"/>
      <c r="AJ927" s="46"/>
      <c r="AK927" s="46"/>
      <c r="AL927" s="46"/>
      <c r="AM927" s="46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  <c r="BG927" s="45"/>
      <c r="BH927" s="45"/>
      <c r="BI927" s="45"/>
      <c r="BJ927" s="45"/>
      <c r="BK927" s="45"/>
      <c r="BL927" s="45"/>
      <c r="BM927" s="45"/>
      <c r="BN927" s="45"/>
      <c r="BO927" s="45"/>
      <c r="BP927" s="45"/>
      <c r="BQ927" s="45"/>
      <c r="BR927" s="47"/>
      <c r="BS927" s="47"/>
      <c r="BT927" s="47"/>
      <c r="BU927" s="47"/>
      <c r="BV927" s="47"/>
      <c r="BW927" s="47"/>
      <c r="BX927" s="47"/>
      <c r="BY927" s="47"/>
      <c r="BZ927" s="47"/>
      <c r="CA927" s="47"/>
      <c r="CB927" s="47"/>
      <c r="CC927" s="47"/>
      <c r="CD927" s="47"/>
      <c r="CE927" s="47"/>
      <c r="CF927" s="47"/>
      <c r="CG927" s="47"/>
      <c r="CH927" s="47"/>
      <c r="CI927" s="47"/>
      <c r="CJ927" s="47"/>
      <c r="CK927" s="47"/>
      <c r="CL927" s="47"/>
      <c r="CM927" s="47"/>
      <c r="CN927" s="47"/>
      <c r="CO927" s="47"/>
      <c r="CP927" s="47"/>
      <c r="CQ927" s="47"/>
      <c r="CR927" s="47"/>
      <c r="CS927" s="47"/>
      <c r="CT927" s="47"/>
      <c r="CU927" s="47"/>
      <c r="CV927" s="47"/>
      <c r="CW927" s="47"/>
      <c r="CX927" s="47"/>
      <c r="CY927" s="47"/>
      <c r="CZ927" s="47"/>
      <c r="DA927" s="47"/>
      <c r="DB927" s="47"/>
      <c r="DC927" s="47"/>
      <c r="DD927" s="47"/>
      <c r="DE927" s="47"/>
      <c r="DF927" s="47"/>
      <c r="DG927" s="47"/>
      <c r="DH927" s="47"/>
      <c r="DI927" s="47"/>
      <c r="DJ927" s="47"/>
      <c r="DK927" s="47"/>
      <c r="DL927" s="47"/>
      <c r="DM927" s="47"/>
      <c r="DN927" s="47"/>
      <c r="DO927" s="47"/>
      <c r="DP927" s="47"/>
      <c r="DQ927" s="47"/>
      <c r="DR927" s="47"/>
      <c r="DS927" s="47"/>
      <c r="DT927" s="47"/>
      <c r="DU927" s="47"/>
      <c r="DV927" s="47"/>
      <c r="DW927" s="47"/>
      <c r="DX927" s="47"/>
      <c r="DY927" s="47"/>
      <c r="DZ927" s="47"/>
      <c r="EA927" s="47"/>
      <c r="EB927" s="47"/>
      <c r="EC927" s="47"/>
      <c r="ED927" s="47"/>
      <c r="EE927" s="47"/>
      <c r="EF927" s="47"/>
      <c r="EG927" s="47"/>
      <c r="EH927" s="47"/>
      <c r="EI927" s="47"/>
      <c r="EJ927" s="47"/>
      <c r="EK927" s="47"/>
      <c r="EL927" s="47"/>
      <c r="EM927" s="47"/>
      <c r="EN927" s="47"/>
      <c r="EO927" s="47"/>
      <c r="EP927" s="47"/>
      <c r="EQ927" s="47"/>
      <c r="ER927" s="47"/>
      <c r="ES927" s="47"/>
      <c r="EX927" s="48"/>
      <c r="EY927" s="48"/>
      <c r="EZ927" s="48"/>
      <c r="FA927" s="48"/>
      <c r="FB927" s="48"/>
      <c r="FC927" s="48"/>
      <c r="FD927" s="48"/>
    </row>
    <row r="928" spans="1:160" s="19" customFormat="1" ht="15" customHeight="1" x14ac:dyDescent="0.25">
      <c r="A928" s="82"/>
      <c r="B928" s="82"/>
      <c r="C928" s="82"/>
      <c r="AF928" s="82"/>
      <c r="AG928" s="82"/>
      <c r="AH928" s="81"/>
      <c r="AI928" s="45"/>
      <c r="AJ928" s="46"/>
      <c r="AK928" s="46"/>
      <c r="AL928" s="46"/>
      <c r="AM928" s="46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  <c r="BG928" s="45"/>
      <c r="BH928" s="45"/>
      <c r="BI928" s="45"/>
      <c r="BJ928" s="45"/>
      <c r="BK928" s="45"/>
      <c r="BL928" s="45"/>
      <c r="BM928" s="45"/>
      <c r="BN928" s="45"/>
      <c r="BO928" s="45"/>
      <c r="BP928" s="45"/>
      <c r="BQ928" s="45"/>
      <c r="BR928" s="47"/>
      <c r="BS928" s="47"/>
      <c r="BT928" s="47"/>
      <c r="BU928" s="47"/>
      <c r="BV928" s="47"/>
      <c r="BW928" s="47"/>
      <c r="BX928" s="47"/>
      <c r="BY928" s="47"/>
      <c r="BZ928" s="47"/>
      <c r="CA928" s="47"/>
      <c r="CB928" s="47"/>
      <c r="CC928" s="47"/>
      <c r="CD928" s="47"/>
      <c r="CE928" s="47"/>
      <c r="CF928" s="47"/>
      <c r="CG928" s="47"/>
      <c r="CH928" s="47"/>
      <c r="CI928" s="47"/>
      <c r="CJ928" s="47"/>
      <c r="CK928" s="47"/>
      <c r="CL928" s="47"/>
      <c r="CM928" s="47"/>
      <c r="CN928" s="47"/>
      <c r="CO928" s="47"/>
      <c r="CP928" s="47"/>
      <c r="CQ928" s="47"/>
      <c r="CR928" s="47"/>
      <c r="CS928" s="47"/>
      <c r="CT928" s="47"/>
      <c r="CU928" s="47"/>
      <c r="CV928" s="47"/>
      <c r="CW928" s="47"/>
      <c r="CX928" s="47"/>
      <c r="CY928" s="47"/>
      <c r="CZ928" s="47"/>
      <c r="DA928" s="47"/>
      <c r="DB928" s="47"/>
      <c r="DC928" s="47"/>
      <c r="DD928" s="47"/>
      <c r="DE928" s="47"/>
      <c r="DF928" s="47"/>
      <c r="DG928" s="47"/>
      <c r="DH928" s="47"/>
      <c r="DI928" s="47"/>
      <c r="DJ928" s="47"/>
      <c r="DK928" s="47"/>
      <c r="DL928" s="47"/>
      <c r="DM928" s="47"/>
      <c r="DN928" s="47"/>
      <c r="DO928" s="47"/>
      <c r="DP928" s="47"/>
      <c r="DQ928" s="47"/>
      <c r="DR928" s="47"/>
      <c r="DS928" s="47"/>
      <c r="DT928" s="47"/>
      <c r="DU928" s="47"/>
      <c r="DV928" s="47"/>
      <c r="DW928" s="47"/>
      <c r="DX928" s="47"/>
      <c r="DY928" s="47"/>
      <c r="DZ928" s="47"/>
      <c r="EA928" s="47"/>
      <c r="EB928" s="47"/>
      <c r="EC928" s="47"/>
      <c r="ED928" s="47"/>
      <c r="EE928" s="47"/>
      <c r="EF928" s="47"/>
      <c r="EG928" s="47"/>
      <c r="EH928" s="47"/>
      <c r="EI928" s="47"/>
      <c r="EJ928" s="47"/>
      <c r="EK928" s="47"/>
      <c r="EL928" s="47"/>
      <c r="EM928" s="47"/>
      <c r="EN928" s="47"/>
      <c r="EO928" s="47"/>
      <c r="EP928" s="47"/>
      <c r="EQ928" s="47"/>
      <c r="ER928" s="47"/>
      <c r="ES928" s="47"/>
      <c r="EX928" s="48"/>
      <c r="EY928" s="48"/>
      <c r="EZ928" s="48"/>
      <c r="FA928" s="48"/>
      <c r="FB928" s="48"/>
      <c r="FC928" s="48"/>
      <c r="FD928" s="48"/>
    </row>
    <row r="929" spans="1:160" s="19" customFormat="1" ht="15" customHeight="1" x14ac:dyDescent="0.25">
      <c r="A929" s="82"/>
      <c r="B929" s="82"/>
      <c r="C929" s="82"/>
      <c r="AF929" s="82"/>
      <c r="AG929" s="82"/>
      <c r="AH929" s="81"/>
      <c r="AI929" s="45"/>
      <c r="AJ929" s="46"/>
      <c r="AK929" s="46"/>
      <c r="AL929" s="46"/>
      <c r="AM929" s="46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  <c r="BG929" s="45"/>
      <c r="BH929" s="45"/>
      <c r="BI929" s="45"/>
      <c r="BJ929" s="45"/>
      <c r="BK929" s="45"/>
      <c r="BL929" s="45"/>
      <c r="BM929" s="45"/>
      <c r="BN929" s="45"/>
      <c r="BO929" s="45"/>
      <c r="BP929" s="45"/>
      <c r="BQ929" s="45"/>
      <c r="BR929" s="47"/>
      <c r="BS929" s="47"/>
      <c r="BT929" s="47"/>
      <c r="BU929" s="47"/>
      <c r="BV929" s="47"/>
      <c r="BW929" s="47"/>
      <c r="BX929" s="47"/>
      <c r="BY929" s="47"/>
      <c r="BZ929" s="47"/>
      <c r="CA929" s="47"/>
      <c r="CB929" s="47"/>
      <c r="CC929" s="47"/>
      <c r="CD929" s="47"/>
      <c r="CE929" s="47"/>
      <c r="CF929" s="47"/>
      <c r="CG929" s="47"/>
      <c r="CH929" s="47"/>
      <c r="CI929" s="47"/>
      <c r="CJ929" s="47"/>
      <c r="CK929" s="47"/>
      <c r="CL929" s="47"/>
      <c r="CM929" s="47"/>
      <c r="CN929" s="47"/>
      <c r="CO929" s="47"/>
      <c r="CP929" s="47"/>
      <c r="CQ929" s="47"/>
      <c r="CR929" s="47"/>
      <c r="CS929" s="47"/>
      <c r="CT929" s="47"/>
      <c r="CU929" s="47"/>
      <c r="CV929" s="47"/>
      <c r="CW929" s="47"/>
      <c r="CX929" s="47"/>
      <c r="CY929" s="47"/>
      <c r="CZ929" s="47"/>
      <c r="DA929" s="47"/>
      <c r="DB929" s="47"/>
      <c r="DC929" s="47"/>
      <c r="DD929" s="47"/>
      <c r="DE929" s="47"/>
      <c r="DF929" s="47"/>
      <c r="DG929" s="47"/>
      <c r="DH929" s="47"/>
      <c r="DI929" s="47"/>
      <c r="DJ929" s="47"/>
      <c r="DK929" s="47"/>
      <c r="DL929" s="47"/>
      <c r="DM929" s="47"/>
      <c r="DN929" s="47"/>
      <c r="DO929" s="47"/>
      <c r="DP929" s="47"/>
      <c r="DQ929" s="47"/>
      <c r="DR929" s="47"/>
      <c r="DS929" s="47"/>
      <c r="DT929" s="47"/>
      <c r="DU929" s="47"/>
      <c r="DV929" s="47"/>
      <c r="DW929" s="47"/>
      <c r="DX929" s="47"/>
      <c r="DY929" s="47"/>
      <c r="DZ929" s="47"/>
      <c r="EA929" s="47"/>
      <c r="EB929" s="47"/>
      <c r="EC929" s="47"/>
      <c r="ED929" s="47"/>
      <c r="EE929" s="47"/>
      <c r="EF929" s="47"/>
      <c r="EG929" s="47"/>
      <c r="EH929" s="47"/>
      <c r="EI929" s="47"/>
      <c r="EJ929" s="47"/>
      <c r="EK929" s="47"/>
      <c r="EL929" s="47"/>
      <c r="EM929" s="47"/>
      <c r="EN929" s="47"/>
      <c r="EO929" s="47"/>
      <c r="EP929" s="47"/>
      <c r="EQ929" s="47"/>
      <c r="ER929" s="47"/>
      <c r="ES929" s="47"/>
      <c r="EX929" s="48"/>
      <c r="EY929" s="48"/>
      <c r="EZ929" s="48"/>
      <c r="FA929" s="48"/>
      <c r="FB929" s="48"/>
      <c r="FC929" s="48"/>
      <c r="FD929" s="48"/>
    </row>
    <row r="930" spans="1:160" s="19" customFormat="1" ht="15" customHeight="1" x14ac:dyDescent="0.25">
      <c r="A930" s="82"/>
      <c r="B930" s="82"/>
      <c r="C930" s="82"/>
      <c r="AF930" s="82"/>
      <c r="AG930" s="82"/>
      <c r="AH930" s="81"/>
      <c r="AI930" s="45"/>
      <c r="AJ930" s="46"/>
      <c r="AK930" s="46"/>
      <c r="AL930" s="46"/>
      <c r="AM930" s="46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  <c r="BF930" s="45"/>
      <c r="BG930" s="45"/>
      <c r="BH930" s="45"/>
      <c r="BI930" s="45"/>
      <c r="BJ930" s="45"/>
      <c r="BK930" s="45"/>
      <c r="BL930" s="45"/>
      <c r="BM930" s="45"/>
      <c r="BN930" s="45"/>
      <c r="BO930" s="45"/>
      <c r="BP930" s="45"/>
      <c r="BQ930" s="45"/>
      <c r="BR930" s="47"/>
      <c r="BS930" s="47"/>
      <c r="BT930" s="47"/>
      <c r="BU930" s="47"/>
      <c r="BV930" s="47"/>
      <c r="BW930" s="47"/>
      <c r="BX930" s="47"/>
      <c r="BY930" s="47"/>
      <c r="BZ930" s="47"/>
      <c r="CA930" s="47"/>
      <c r="CB930" s="47"/>
      <c r="CC930" s="47"/>
      <c r="CD930" s="47"/>
      <c r="CE930" s="47"/>
      <c r="CF930" s="47"/>
      <c r="CG930" s="47"/>
      <c r="CH930" s="47"/>
      <c r="CI930" s="47"/>
      <c r="CJ930" s="47"/>
      <c r="CK930" s="47"/>
      <c r="CL930" s="47"/>
      <c r="CM930" s="47"/>
      <c r="CN930" s="47"/>
      <c r="CO930" s="47"/>
      <c r="CP930" s="47"/>
      <c r="CQ930" s="47"/>
      <c r="CR930" s="47"/>
      <c r="CS930" s="47"/>
      <c r="CT930" s="47"/>
      <c r="CU930" s="47"/>
      <c r="CV930" s="47"/>
      <c r="CW930" s="47"/>
      <c r="CX930" s="47"/>
      <c r="CY930" s="47"/>
      <c r="CZ930" s="47"/>
      <c r="DA930" s="47"/>
      <c r="DB930" s="47"/>
      <c r="DC930" s="47"/>
      <c r="DD930" s="47"/>
      <c r="DE930" s="47"/>
      <c r="DF930" s="47"/>
      <c r="DG930" s="47"/>
      <c r="DH930" s="47"/>
      <c r="DI930" s="47"/>
      <c r="DJ930" s="47"/>
      <c r="DK930" s="47"/>
      <c r="DL930" s="47"/>
      <c r="DM930" s="47"/>
      <c r="DN930" s="47"/>
      <c r="DO930" s="47"/>
      <c r="DP930" s="47"/>
      <c r="DQ930" s="47"/>
      <c r="DR930" s="47"/>
      <c r="DS930" s="47"/>
      <c r="DT930" s="47"/>
      <c r="DU930" s="47"/>
      <c r="DV930" s="47"/>
      <c r="DW930" s="47"/>
      <c r="DX930" s="47"/>
      <c r="DY930" s="47"/>
      <c r="DZ930" s="47"/>
      <c r="EA930" s="47"/>
      <c r="EB930" s="47"/>
      <c r="EC930" s="47"/>
      <c r="ED930" s="47"/>
      <c r="EE930" s="47"/>
      <c r="EF930" s="47"/>
      <c r="EG930" s="47"/>
      <c r="EH930" s="47"/>
      <c r="EI930" s="47"/>
      <c r="EJ930" s="47"/>
      <c r="EK930" s="47"/>
      <c r="EL930" s="47"/>
      <c r="EM930" s="47"/>
      <c r="EN930" s="47"/>
      <c r="EO930" s="47"/>
      <c r="EP930" s="47"/>
      <c r="EQ930" s="47"/>
      <c r="ER930" s="47"/>
      <c r="ES930" s="47"/>
      <c r="EX930" s="48"/>
      <c r="EY930" s="48"/>
      <c r="EZ930" s="48"/>
      <c r="FA930" s="48"/>
      <c r="FB930" s="48"/>
      <c r="FC930" s="48"/>
      <c r="FD930" s="48"/>
    </row>
    <row r="931" spans="1:160" s="19" customFormat="1" ht="15" customHeight="1" x14ac:dyDescent="0.25">
      <c r="A931" s="82"/>
      <c r="B931" s="82"/>
      <c r="C931" s="82"/>
      <c r="AF931" s="82"/>
      <c r="AG931" s="82"/>
      <c r="AH931" s="81"/>
      <c r="AI931" s="45"/>
      <c r="AJ931" s="46"/>
      <c r="AK931" s="46"/>
      <c r="AL931" s="46"/>
      <c r="AM931" s="46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  <c r="BG931" s="45"/>
      <c r="BH931" s="45"/>
      <c r="BI931" s="45"/>
      <c r="BJ931" s="45"/>
      <c r="BK931" s="45"/>
      <c r="BL931" s="45"/>
      <c r="BM931" s="45"/>
      <c r="BN931" s="45"/>
      <c r="BO931" s="45"/>
      <c r="BP931" s="45"/>
      <c r="BQ931" s="45"/>
      <c r="BR931" s="47"/>
      <c r="BS931" s="47"/>
      <c r="BT931" s="47"/>
      <c r="BU931" s="47"/>
      <c r="BV931" s="47"/>
      <c r="BW931" s="47"/>
      <c r="BX931" s="47"/>
      <c r="BY931" s="47"/>
      <c r="BZ931" s="47"/>
      <c r="CA931" s="47"/>
      <c r="CB931" s="47"/>
      <c r="CC931" s="47"/>
      <c r="CD931" s="47"/>
      <c r="CE931" s="47"/>
      <c r="CF931" s="47"/>
      <c r="CG931" s="47"/>
      <c r="CH931" s="47"/>
      <c r="CI931" s="47"/>
      <c r="CJ931" s="47"/>
      <c r="CK931" s="47"/>
      <c r="CL931" s="47"/>
      <c r="CM931" s="47"/>
      <c r="CN931" s="47"/>
      <c r="CO931" s="47"/>
      <c r="CP931" s="47"/>
      <c r="CQ931" s="47"/>
      <c r="CR931" s="47"/>
      <c r="CS931" s="47"/>
      <c r="CT931" s="47"/>
      <c r="CU931" s="47"/>
      <c r="CV931" s="47"/>
      <c r="CW931" s="47"/>
      <c r="CX931" s="47"/>
      <c r="CY931" s="47"/>
      <c r="CZ931" s="47"/>
      <c r="DA931" s="47"/>
      <c r="DB931" s="47"/>
      <c r="DC931" s="47"/>
      <c r="DD931" s="47"/>
      <c r="DE931" s="47"/>
      <c r="DF931" s="47"/>
      <c r="DG931" s="47"/>
      <c r="DH931" s="47"/>
      <c r="DI931" s="47"/>
      <c r="DJ931" s="47"/>
      <c r="DK931" s="47"/>
      <c r="DL931" s="47"/>
      <c r="DM931" s="47"/>
      <c r="DN931" s="47"/>
      <c r="DO931" s="47"/>
      <c r="DP931" s="47"/>
      <c r="DQ931" s="47"/>
      <c r="DR931" s="47"/>
      <c r="DS931" s="47"/>
      <c r="DT931" s="47"/>
      <c r="DU931" s="47"/>
      <c r="DV931" s="47"/>
      <c r="DW931" s="47"/>
      <c r="DX931" s="47"/>
      <c r="DY931" s="47"/>
      <c r="DZ931" s="47"/>
      <c r="EA931" s="47"/>
      <c r="EB931" s="47"/>
      <c r="EC931" s="47"/>
      <c r="ED931" s="47"/>
      <c r="EE931" s="47"/>
      <c r="EF931" s="47"/>
      <c r="EG931" s="47"/>
      <c r="EH931" s="47"/>
      <c r="EI931" s="47"/>
      <c r="EJ931" s="47"/>
      <c r="EK931" s="47"/>
      <c r="EL931" s="47"/>
      <c r="EM931" s="47"/>
      <c r="EN931" s="47"/>
      <c r="EO931" s="47"/>
      <c r="EP931" s="47"/>
      <c r="EQ931" s="47"/>
      <c r="ER931" s="47"/>
      <c r="ES931" s="47"/>
      <c r="EX931" s="48"/>
      <c r="EY931" s="48"/>
      <c r="EZ931" s="48"/>
      <c r="FA931" s="48"/>
      <c r="FB931" s="48"/>
      <c r="FC931" s="48"/>
      <c r="FD931" s="48"/>
    </row>
    <row r="932" spans="1:160" s="19" customFormat="1" ht="15" customHeight="1" x14ac:dyDescent="0.25">
      <c r="A932" s="82"/>
      <c r="B932" s="82"/>
      <c r="C932" s="82"/>
      <c r="AF932" s="82"/>
      <c r="AG932" s="82"/>
      <c r="AH932" s="81"/>
      <c r="AI932" s="45"/>
      <c r="AJ932" s="46"/>
      <c r="AK932" s="46"/>
      <c r="AL932" s="46"/>
      <c r="AM932" s="46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  <c r="BF932" s="45"/>
      <c r="BG932" s="45"/>
      <c r="BH932" s="45"/>
      <c r="BI932" s="45"/>
      <c r="BJ932" s="45"/>
      <c r="BK932" s="45"/>
      <c r="BL932" s="45"/>
      <c r="BM932" s="45"/>
      <c r="BN932" s="45"/>
      <c r="BO932" s="45"/>
      <c r="BP932" s="45"/>
      <c r="BQ932" s="45"/>
      <c r="BR932" s="47"/>
      <c r="BS932" s="47"/>
      <c r="BT932" s="47"/>
      <c r="BU932" s="47"/>
      <c r="BV932" s="47"/>
      <c r="BW932" s="47"/>
      <c r="BX932" s="47"/>
      <c r="BY932" s="47"/>
      <c r="BZ932" s="47"/>
      <c r="CA932" s="47"/>
      <c r="CB932" s="47"/>
      <c r="CC932" s="47"/>
      <c r="CD932" s="47"/>
      <c r="CE932" s="47"/>
      <c r="CF932" s="47"/>
      <c r="CG932" s="47"/>
      <c r="CH932" s="47"/>
      <c r="CI932" s="47"/>
      <c r="CJ932" s="47"/>
      <c r="CK932" s="47"/>
      <c r="CL932" s="47"/>
      <c r="CM932" s="47"/>
      <c r="CN932" s="47"/>
      <c r="CO932" s="47"/>
      <c r="CP932" s="47"/>
      <c r="CQ932" s="47"/>
      <c r="CR932" s="47"/>
      <c r="CS932" s="47"/>
      <c r="CT932" s="47"/>
      <c r="CU932" s="47"/>
      <c r="CV932" s="47"/>
      <c r="CW932" s="47"/>
      <c r="CX932" s="47"/>
      <c r="CY932" s="47"/>
      <c r="CZ932" s="47"/>
      <c r="DA932" s="47"/>
      <c r="DB932" s="47"/>
      <c r="DC932" s="47"/>
      <c r="DD932" s="47"/>
      <c r="DE932" s="47"/>
      <c r="DF932" s="47"/>
      <c r="DG932" s="47"/>
      <c r="DH932" s="47"/>
      <c r="DI932" s="47"/>
      <c r="DJ932" s="47"/>
      <c r="DK932" s="47"/>
      <c r="DL932" s="47"/>
      <c r="DM932" s="47"/>
      <c r="DN932" s="47"/>
      <c r="DO932" s="47"/>
      <c r="DP932" s="47"/>
      <c r="DQ932" s="47"/>
      <c r="DR932" s="47"/>
      <c r="DS932" s="47"/>
      <c r="DT932" s="47"/>
      <c r="DU932" s="47"/>
      <c r="DV932" s="47"/>
      <c r="DW932" s="47"/>
      <c r="DX932" s="47"/>
      <c r="DY932" s="47"/>
      <c r="DZ932" s="47"/>
      <c r="EA932" s="47"/>
      <c r="EB932" s="47"/>
      <c r="EC932" s="47"/>
      <c r="ED932" s="47"/>
      <c r="EE932" s="47"/>
      <c r="EF932" s="47"/>
      <c r="EG932" s="47"/>
      <c r="EH932" s="47"/>
      <c r="EI932" s="47"/>
      <c r="EJ932" s="47"/>
      <c r="EK932" s="47"/>
      <c r="EL932" s="47"/>
      <c r="EM932" s="47"/>
      <c r="EN932" s="47"/>
      <c r="EO932" s="47"/>
      <c r="EP932" s="47"/>
      <c r="EQ932" s="47"/>
      <c r="ER932" s="47"/>
      <c r="ES932" s="47"/>
      <c r="EX932" s="48"/>
      <c r="EY932" s="48"/>
      <c r="EZ932" s="48"/>
      <c r="FA932" s="48"/>
      <c r="FB932" s="48"/>
      <c r="FC932" s="48"/>
      <c r="FD932" s="48"/>
    </row>
    <row r="933" spans="1:160" s="19" customFormat="1" ht="15" customHeight="1" x14ac:dyDescent="0.25">
      <c r="A933" s="82"/>
      <c r="B933" s="82"/>
      <c r="C933" s="82"/>
      <c r="AF933" s="82"/>
      <c r="AG933" s="82"/>
      <c r="AH933" s="81"/>
      <c r="AI933" s="45"/>
      <c r="AJ933" s="46"/>
      <c r="AK933" s="46"/>
      <c r="AL933" s="46"/>
      <c r="AM933" s="46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  <c r="BF933" s="45"/>
      <c r="BG933" s="45"/>
      <c r="BH933" s="45"/>
      <c r="BI933" s="45"/>
      <c r="BJ933" s="45"/>
      <c r="BK933" s="45"/>
      <c r="BL933" s="45"/>
      <c r="BM933" s="45"/>
      <c r="BN933" s="45"/>
      <c r="BO933" s="45"/>
      <c r="BP933" s="45"/>
      <c r="BQ933" s="45"/>
      <c r="BR933" s="47"/>
      <c r="BS933" s="47"/>
      <c r="BT933" s="47"/>
      <c r="BU933" s="47"/>
      <c r="BV933" s="47"/>
      <c r="BW933" s="47"/>
      <c r="BX933" s="47"/>
      <c r="BY933" s="47"/>
      <c r="BZ933" s="47"/>
      <c r="CA933" s="47"/>
      <c r="CB933" s="47"/>
      <c r="CC933" s="47"/>
      <c r="CD933" s="47"/>
      <c r="CE933" s="47"/>
      <c r="CF933" s="47"/>
      <c r="CG933" s="47"/>
      <c r="CH933" s="47"/>
      <c r="CI933" s="47"/>
      <c r="CJ933" s="47"/>
      <c r="CK933" s="47"/>
      <c r="CL933" s="47"/>
      <c r="CM933" s="47"/>
      <c r="CN933" s="47"/>
      <c r="CO933" s="47"/>
      <c r="CP933" s="47"/>
      <c r="CQ933" s="47"/>
      <c r="CR933" s="47"/>
      <c r="CS933" s="47"/>
      <c r="CT933" s="47"/>
      <c r="CU933" s="47"/>
      <c r="CV933" s="47"/>
      <c r="CW933" s="47"/>
      <c r="CX933" s="47"/>
      <c r="CY933" s="47"/>
      <c r="CZ933" s="47"/>
      <c r="DA933" s="47"/>
      <c r="DB933" s="47"/>
      <c r="DC933" s="47"/>
      <c r="DD933" s="47"/>
      <c r="DE933" s="47"/>
      <c r="DF933" s="47"/>
      <c r="DG933" s="47"/>
      <c r="DH933" s="47"/>
      <c r="DI933" s="47"/>
      <c r="DJ933" s="47"/>
      <c r="DK933" s="47"/>
      <c r="DL933" s="47"/>
      <c r="DM933" s="47"/>
      <c r="DN933" s="47"/>
      <c r="DO933" s="47"/>
      <c r="DP933" s="47"/>
      <c r="DQ933" s="47"/>
      <c r="DR933" s="47"/>
      <c r="DS933" s="47"/>
      <c r="DT933" s="47"/>
      <c r="DU933" s="47"/>
      <c r="DV933" s="47"/>
      <c r="DW933" s="47"/>
      <c r="DX933" s="47"/>
      <c r="DY933" s="47"/>
      <c r="DZ933" s="47"/>
      <c r="EA933" s="47"/>
      <c r="EB933" s="47"/>
      <c r="EC933" s="47"/>
      <c r="ED933" s="47"/>
      <c r="EE933" s="47"/>
      <c r="EF933" s="47"/>
      <c r="EG933" s="47"/>
      <c r="EH933" s="47"/>
      <c r="EI933" s="47"/>
      <c r="EJ933" s="47"/>
      <c r="EK933" s="47"/>
      <c r="EL933" s="47"/>
      <c r="EM933" s="47"/>
      <c r="EN933" s="47"/>
      <c r="EO933" s="47"/>
      <c r="EP933" s="47"/>
      <c r="EQ933" s="47"/>
      <c r="ER933" s="47"/>
      <c r="ES933" s="47"/>
      <c r="EX933" s="48"/>
      <c r="EY933" s="48"/>
      <c r="EZ933" s="48"/>
      <c r="FA933" s="48"/>
      <c r="FB933" s="48"/>
      <c r="FC933" s="48"/>
      <c r="FD933" s="48"/>
    </row>
    <row r="934" spans="1:160" s="19" customFormat="1" ht="15" customHeight="1" x14ac:dyDescent="0.25">
      <c r="A934" s="82"/>
      <c r="B934" s="82"/>
      <c r="C934" s="82"/>
      <c r="AF934" s="82"/>
      <c r="AG934" s="82"/>
      <c r="AH934" s="81"/>
      <c r="AI934" s="45"/>
      <c r="AJ934" s="46"/>
      <c r="AK934" s="46"/>
      <c r="AL934" s="46"/>
      <c r="AM934" s="46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  <c r="BF934" s="45"/>
      <c r="BG934" s="45"/>
      <c r="BH934" s="45"/>
      <c r="BI934" s="45"/>
      <c r="BJ934" s="45"/>
      <c r="BK934" s="45"/>
      <c r="BL934" s="45"/>
      <c r="BM934" s="45"/>
      <c r="BN934" s="45"/>
      <c r="BO934" s="45"/>
      <c r="BP934" s="45"/>
      <c r="BQ934" s="45"/>
      <c r="BR934" s="47"/>
      <c r="BS934" s="47"/>
      <c r="BT934" s="47"/>
      <c r="BU934" s="47"/>
      <c r="BV934" s="47"/>
      <c r="BW934" s="47"/>
      <c r="BX934" s="47"/>
      <c r="BY934" s="47"/>
      <c r="BZ934" s="47"/>
      <c r="CA934" s="47"/>
      <c r="CB934" s="47"/>
      <c r="CC934" s="47"/>
      <c r="CD934" s="47"/>
      <c r="CE934" s="47"/>
      <c r="CF934" s="47"/>
      <c r="CG934" s="47"/>
      <c r="CH934" s="47"/>
      <c r="CI934" s="47"/>
      <c r="CJ934" s="47"/>
      <c r="CK934" s="47"/>
      <c r="CL934" s="47"/>
      <c r="CM934" s="47"/>
      <c r="CN934" s="47"/>
      <c r="CO934" s="47"/>
      <c r="CP934" s="47"/>
      <c r="CQ934" s="47"/>
      <c r="CR934" s="47"/>
      <c r="CS934" s="47"/>
      <c r="CT934" s="47"/>
      <c r="CU934" s="47"/>
      <c r="CV934" s="47"/>
      <c r="CW934" s="47"/>
      <c r="CX934" s="47"/>
      <c r="CY934" s="47"/>
      <c r="CZ934" s="47"/>
      <c r="DA934" s="47"/>
      <c r="DB934" s="47"/>
      <c r="DC934" s="47"/>
      <c r="DD934" s="47"/>
      <c r="DE934" s="47"/>
      <c r="DF934" s="47"/>
      <c r="DG934" s="47"/>
      <c r="DH934" s="47"/>
      <c r="DI934" s="47"/>
      <c r="DJ934" s="47"/>
      <c r="DK934" s="47"/>
      <c r="DL934" s="47"/>
      <c r="DM934" s="47"/>
      <c r="DN934" s="47"/>
      <c r="DO934" s="47"/>
      <c r="DP934" s="47"/>
      <c r="DQ934" s="47"/>
      <c r="DR934" s="47"/>
      <c r="DS934" s="47"/>
      <c r="DT934" s="47"/>
      <c r="DU934" s="47"/>
      <c r="DV934" s="47"/>
      <c r="DW934" s="47"/>
      <c r="DX934" s="47"/>
      <c r="DY934" s="47"/>
      <c r="DZ934" s="47"/>
      <c r="EA934" s="47"/>
      <c r="EB934" s="47"/>
      <c r="EC934" s="47"/>
      <c r="ED934" s="47"/>
      <c r="EE934" s="47"/>
      <c r="EF934" s="47"/>
      <c r="EG934" s="47"/>
      <c r="EH934" s="47"/>
      <c r="EI934" s="47"/>
      <c r="EJ934" s="47"/>
      <c r="EK934" s="47"/>
      <c r="EL934" s="47"/>
      <c r="EM934" s="47"/>
      <c r="EN934" s="47"/>
      <c r="EO934" s="47"/>
      <c r="EP934" s="47"/>
      <c r="EQ934" s="47"/>
      <c r="ER934" s="47"/>
      <c r="ES934" s="47"/>
      <c r="EX934" s="48"/>
      <c r="EY934" s="48"/>
      <c r="EZ934" s="48"/>
      <c r="FA934" s="48"/>
      <c r="FB934" s="48"/>
      <c r="FC934" s="48"/>
      <c r="FD934" s="48"/>
    </row>
    <row r="935" spans="1:160" s="19" customFormat="1" ht="15" customHeight="1" x14ac:dyDescent="0.25">
      <c r="A935" s="82"/>
      <c r="B935" s="82"/>
      <c r="C935" s="82"/>
      <c r="AF935" s="82"/>
      <c r="AG935" s="82"/>
      <c r="AH935" s="81"/>
      <c r="AI935" s="45"/>
      <c r="AJ935" s="46"/>
      <c r="AK935" s="46"/>
      <c r="AL935" s="46"/>
      <c r="AM935" s="46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  <c r="BG935" s="45"/>
      <c r="BH935" s="45"/>
      <c r="BI935" s="45"/>
      <c r="BJ935" s="45"/>
      <c r="BK935" s="45"/>
      <c r="BL935" s="45"/>
      <c r="BM935" s="45"/>
      <c r="BN935" s="45"/>
      <c r="BO935" s="45"/>
      <c r="BP935" s="45"/>
      <c r="BQ935" s="45"/>
      <c r="BR935" s="47"/>
      <c r="BS935" s="47"/>
      <c r="BT935" s="47"/>
      <c r="BU935" s="47"/>
      <c r="BV935" s="47"/>
      <c r="BW935" s="47"/>
      <c r="BX935" s="47"/>
      <c r="BY935" s="47"/>
      <c r="BZ935" s="47"/>
      <c r="CA935" s="47"/>
      <c r="CB935" s="47"/>
      <c r="CC935" s="47"/>
      <c r="CD935" s="47"/>
      <c r="CE935" s="47"/>
      <c r="CF935" s="47"/>
      <c r="CG935" s="47"/>
      <c r="CH935" s="47"/>
      <c r="CI935" s="47"/>
      <c r="CJ935" s="47"/>
      <c r="CK935" s="47"/>
      <c r="CL935" s="47"/>
      <c r="CM935" s="47"/>
      <c r="CN935" s="47"/>
      <c r="CO935" s="47"/>
      <c r="CP935" s="47"/>
      <c r="CQ935" s="47"/>
      <c r="CR935" s="47"/>
      <c r="CS935" s="47"/>
      <c r="CT935" s="47"/>
      <c r="CU935" s="47"/>
      <c r="CV935" s="47"/>
      <c r="CW935" s="47"/>
      <c r="CX935" s="47"/>
      <c r="CY935" s="47"/>
      <c r="CZ935" s="47"/>
      <c r="DA935" s="47"/>
      <c r="DB935" s="47"/>
      <c r="DC935" s="47"/>
      <c r="DD935" s="47"/>
      <c r="DE935" s="47"/>
      <c r="DF935" s="47"/>
      <c r="DG935" s="47"/>
      <c r="DH935" s="47"/>
      <c r="DI935" s="47"/>
      <c r="DJ935" s="47"/>
      <c r="DK935" s="47"/>
      <c r="DL935" s="47"/>
      <c r="DM935" s="47"/>
      <c r="DN935" s="47"/>
      <c r="DO935" s="47"/>
      <c r="DP935" s="47"/>
      <c r="DQ935" s="47"/>
      <c r="DR935" s="47"/>
      <c r="DS935" s="47"/>
      <c r="DT935" s="47"/>
      <c r="DU935" s="47"/>
      <c r="DV935" s="47"/>
      <c r="DW935" s="47"/>
      <c r="DX935" s="47"/>
      <c r="DY935" s="47"/>
      <c r="DZ935" s="47"/>
      <c r="EA935" s="47"/>
      <c r="EB935" s="47"/>
      <c r="EC935" s="47"/>
      <c r="ED935" s="47"/>
      <c r="EE935" s="47"/>
      <c r="EF935" s="47"/>
      <c r="EG935" s="47"/>
      <c r="EH935" s="47"/>
      <c r="EI935" s="47"/>
      <c r="EJ935" s="47"/>
      <c r="EK935" s="47"/>
      <c r="EL935" s="47"/>
      <c r="EM935" s="47"/>
      <c r="EN935" s="47"/>
      <c r="EO935" s="47"/>
      <c r="EP935" s="47"/>
      <c r="EQ935" s="47"/>
      <c r="ER935" s="47"/>
      <c r="ES935" s="47"/>
      <c r="EX935" s="48"/>
      <c r="EY935" s="48"/>
      <c r="EZ935" s="48"/>
      <c r="FA935" s="48"/>
      <c r="FB935" s="48"/>
      <c r="FC935" s="48"/>
      <c r="FD935" s="48"/>
    </row>
    <row r="936" spans="1:160" s="19" customFormat="1" ht="15" customHeight="1" x14ac:dyDescent="0.25">
      <c r="A936" s="82"/>
      <c r="B936" s="82"/>
      <c r="C936" s="82"/>
      <c r="AF936" s="82"/>
      <c r="AG936" s="82"/>
      <c r="AH936" s="81"/>
      <c r="AI936" s="45"/>
      <c r="AJ936" s="46"/>
      <c r="AK936" s="46"/>
      <c r="AL936" s="46"/>
      <c r="AM936" s="46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  <c r="BF936" s="45"/>
      <c r="BG936" s="45"/>
      <c r="BH936" s="45"/>
      <c r="BI936" s="45"/>
      <c r="BJ936" s="45"/>
      <c r="BK936" s="45"/>
      <c r="BL936" s="45"/>
      <c r="BM936" s="45"/>
      <c r="BN936" s="45"/>
      <c r="BO936" s="45"/>
      <c r="BP936" s="45"/>
      <c r="BQ936" s="45"/>
      <c r="BR936" s="47"/>
      <c r="BS936" s="47"/>
      <c r="BT936" s="47"/>
      <c r="BU936" s="47"/>
      <c r="BV936" s="47"/>
      <c r="BW936" s="47"/>
      <c r="BX936" s="47"/>
      <c r="BY936" s="47"/>
      <c r="BZ936" s="47"/>
      <c r="CA936" s="47"/>
      <c r="CB936" s="47"/>
      <c r="CC936" s="47"/>
      <c r="CD936" s="47"/>
      <c r="CE936" s="47"/>
      <c r="CF936" s="47"/>
      <c r="CG936" s="47"/>
      <c r="CH936" s="47"/>
      <c r="CI936" s="47"/>
      <c r="CJ936" s="47"/>
      <c r="CK936" s="47"/>
      <c r="CL936" s="47"/>
      <c r="CM936" s="47"/>
      <c r="CN936" s="47"/>
      <c r="CO936" s="47"/>
      <c r="CP936" s="47"/>
      <c r="CQ936" s="47"/>
      <c r="CR936" s="47"/>
      <c r="CS936" s="47"/>
      <c r="CT936" s="47"/>
      <c r="CU936" s="47"/>
      <c r="CV936" s="47"/>
      <c r="CW936" s="47"/>
      <c r="CX936" s="47"/>
      <c r="CY936" s="47"/>
      <c r="CZ936" s="47"/>
      <c r="DA936" s="47"/>
      <c r="DB936" s="47"/>
      <c r="DC936" s="47"/>
      <c r="DD936" s="47"/>
      <c r="DE936" s="47"/>
      <c r="DF936" s="47"/>
      <c r="DG936" s="47"/>
      <c r="DH936" s="47"/>
      <c r="DI936" s="47"/>
      <c r="DJ936" s="47"/>
      <c r="DK936" s="47"/>
      <c r="DL936" s="47"/>
      <c r="DM936" s="47"/>
      <c r="DN936" s="47"/>
      <c r="DO936" s="47"/>
      <c r="DP936" s="47"/>
      <c r="DQ936" s="47"/>
      <c r="DR936" s="47"/>
      <c r="DS936" s="47"/>
      <c r="DT936" s="47"/>
      <c r="DU936" s="47"/>
      <c r="DV936" s="47"/>
      <c r="DW936" s="47"/>
      <c r="DX936" s="47"/>
      <c r="DY936" s="47"/>
      <c r="DZ936" s="47"/>
      <c r="EA936" s="47"/>
      <c r="EB936" s="47"/>
      <c r="EC936" s="47"/>
      <c r="ED936" s="47"/>
      <c r="EE936" s="47"/>
      <c r="EF936" s="47"/>
      <c r="EG936" s="47"/>
      <c r="EH936" s="47"/>
      <c r="EI936" s="47"/>
      <c r="EJ936" s="47"/>
      <c r="EK936" s="47"/>
      <c r="EL936" s="47"/>
      <c r="EM936" s="47"/>
      <c r="EN936" s="47"/>
      <c r="EO936" s="47"/>
      <c r="EP936" s="47"/>
      <c r="EQ936" s="47"/>
      <c r="ER936" s="47"/>
      <c r="ES936" s="47"/>
      <c r="EX936" s="48"/>
      <c r="EY936" s="48"/>
      <c r="EZ936" s="48"/>
      <c r="FA936" s="48"/>
      <c r="FB936" s="48"/>
      <c r="FC936" s="48"/>
      <c r="FD936" s="48"/>
    </row>
    <row r="937" spans="1:160" s="19" customFormat="1" ht="15" customHeight="1" x14ac:dyDescent="0.25">
      <c r="A937" s="82"/>
      <c r="B937" s="82"/>
      <c r="C937" s="82"/>
      <c r="AF937" s="82"/>
      <c r="AG937" s="82"/>
      <c r="AH937" s="81"/>
      <c r="AI937" s="45"/>
      <c r="AJ937" s="46"/>
      <c r="AK937" s="46"/>
      <c r="AL937" s="46"/>
      <c r="AM937" s="46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  <c r="BG937" s="45"/>
      <c r="BH937" s="45"/>
      <c r="BI937" s="45"/>
      <c r="BJ937" s="45"/>
      <c r="BK937" s="45"/>
      <c r="BL937" s="45"/>
      <c r="BM937" s="45"/>
      <c r="BN937" s="45"/>
      <c r="BO937" s="45"/>
      <c r="BP937" s="45"/>
      <c r="BQ937" s="45"/>
      <c r="BR937" s="47"/>
      <c r="BS937" s="47"/>
      <c r="BT937" s="47"/>
      <c r="BU937" s="47"/>
      <c r="BV937" s="47"/>
      <c r="BW937" s="47"/>
      <c r="BX937" s="47"/>
      <c r="BY937" s="47"/>
      <c r="BZ937" s="47"/>
      <c r="CA937" s="47"/>
      <c r="CB937" s="47"/>
      <c r="CC937" s="47"/>
      <c r="CD937" s="47"/>
      <c r="CE937" s="47"/>
      <c r="CF937" s="47"/>
      <c r="CG937" s="47"/>
      <c r="CH937" s="47"/>
      <c r="CI937" s="47"/>
      <c r="CJ937" s="47"/>
      <c r="CK937" s="47"/>
      <c r="CL937" s="47"/>
      <c r="CM937" s="47"/>
      <c r="CN937" s="47"/>
      <c r="CO937" s="47"/>
      <c r="CP937" s="47"/>
      <c r="CQ937" s="47"/>
      <c r="CR937" s="47"/>
      <c r="CS937" s="47"/>
      <c r="CT937" s="47"/>
      <c r="CU937" s="47"/>
      <c r="CV937" s="47"/>
      <c r="CW937" s="47"/>
      <c r="CX937" s="47"/>
      <c r="CY937" s="47"/>
      <c r="CZ937" s="47"/>
      <c r="DA937" s="47"/>
      <c r="DB937" s="47"/>
      <c r="DC937" s="47"/>
      <c r="DD937" s="47"/>
      <c r="DE937" s="47"/>
      <c r="DF937" s="47"/>
      <c r="DG937" s="47"/>
      <c r="DH937" s="47"/>
      <c r="DI937" s="47"/>
      <c r="DJ937" s="47"/>
      <c r="DK937" s="47"/>
      <c r="DL937" s="47"/>
      <c r="DM937" s="47"/>
      <c r="DN937" s="47"/>
      <c r="DO937" s="47"/>
      <c r="DP937" s="47"/>
      <c r="DQ937" s="47"/>
      <c r="DR937" s="47"/>
      <c r="DS937" s="47"/>
      <c r="DT937" s="47"/>
      <c r="DU937" s="47"/>
      <c r="DV937" s="47"/>
      <c r="DW937" s="47"/>
      <c r="DX937" s="47"/>
      <c r="DY937" s="47"/>
      <c r="DZ937" s="47"/>
      <c r="EA937" s="47"/>
      <c r="EB937" s="47"/>
      <c r="EC937" s="47"/>
      <c r="ED937" s="47"/>
      <c r="EE937" s="47"/>
      <c r="EF937" s="47"/>
      <c r="EG937" s="47"/>
      <c r="EH937" s="47"/>
      <c r="EI937" s="47"/>
      <c r="EJ937" s="47"/>
      <c r="EK937" s="47"/>
      <c r="EL937" s="47"/>
      <c r="EM937" s="47"/>
      <c r="EN937" s="47"/>
      <c r="EO937" s="47"/>
      <c r="EP937" s="47"/>
      <c r="EQ937" s="47"/>
      <c r="ER937" s="47"/>
      <c r="ES937" s="47"/>
      <c r="EX937" s="48"/>
      <c r="EY937" s="48"/>
      <c r="EZ937" s="48"/>
      <c r="FA937" s="48"/>
      <c r="FB937" s="48"/>
      <c r="FC937" s="48"/>
      <c r="FD937" s="48"/>
    </row>
    <row r="938" spans="1:160" s="19" customFormat="1" ht="15" customHeight="1" x14ac:dyDescent="0.25">
      <c r="A938" s="82"/>
      <c r="B938" s="82"/>
      <c r="C938" s="82"/>
      <c r="AF938" s="82"/>
      <c r="AG938" s="82"/>
      <c r="AH938" s="81"/>
      <c r="AI938" s="45"/>
      <c r="AJ938" s="46"/>
      <c r="AK938" s="46"/>
      <c r="AL938" s="46"/>
      <c r="AM938" s="46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  <c r="BF938" s="45"/>
      <c r="BG938" s="45"/>
      <c r="BH938" s="45"/>
      <c r="BI938" s="45"/>
      <c r="BJ938" s="45"/>
      <c r="BK938" s="45"/>
      <c r="BL938" s="45"/>
      <c r="BM938" s="45"/>
      <c r="BN938" s="45"/>
      <c r="BO938" s="45"/>
      <c r="BP938" s="45"/>
      <c r="BQ938" s="45"/>
      <c r="BR938" s="47"/>
      <c r="BS938" s="47"/>
      <c r="BT938" s="47"/>
      <c r="BU938" s="47"/>
      <c r="BV938" s="47"/>
      <c r="BW938" s="47"/>
      <c r="BX938" s="47"/>
      <c r="BY938" s="47"/>
      <c r="BZ938" s="47"/>
      <c r="CA938" s="47"/>
      <c r="CB938" s="47"/>
      <c r="CC938" s="47"/>
      <c r="CD938" s="47"/>
      <c r="CE938" s="47"/>
      <c r="CF938" s="47"/>
      <c r="CG938" s="47"/>
      <c r="CH938" s="47"/>
      <c r="CI938" s="47"/>
      <c r="CJ938" s="47"/>
      <c r="CK938" s="47"/>
      <c r="CL938" s="47"/>
      <c r="CM938" s="47"/>
      <c r="CN938" s="47"/>
      <c r="CO938" s="47"/>
      <c r="CP938" s="47"/>
      <c r="CQ938" s="47"/>
      <c r="CR938" s="47"/>
      <c r="CS938" s="47"/>
      <c r="CT938" s="47"/>
      <c r="CU938" s="47"/>
      <c r="CV938" s="47"/>
      <c r="CW938" s="47"/>
      <c r="CX938" s="47"/>
      <c r="CY938" s="47"/>
      <c r="CZ938" s="47"/>
      <c r="DA938" s="47"/>
      <c r="DB938" s="47"/>
      <c r="DC938" s="47"/>
      <c r="DD938" s="47"/>
      <c r="DE938" s="47"/>
      <c r="DF938" s="47"/>
      <c r="DG938" s="47"/>
      <c r="DH938" s="47"/>
      <c r="DI938" s="47"/>
      <c r="DJ938" s="47"/>
      <c r="DK938" s="47"/>
      <c r="DL938" s="47"/>
      <c r="DM938" s="47"/>
      <c r="DN938" s="47"/>
      <c r="DO938" s="47"/>
      <c r="DP938" s="47"/>
      <c r="DQ938" s="47"/>
      <c r="DR938" s="47"/>
      <c r="DS938" s="47"/>
      <c r="DT938" s="47"/>
      <c r="DU938" s="47"/>
      <c r="DV938" s="47"/>
      <c r="DW938" s="47"/>
      <c r="DX938" s="47"/>
      <c r="DY938" s="47"/>
      <c r="DZ938" s="47"/>
      <c r="EA938" s="47"/>
      <c r="EB938" s="47"/>
      <c r="EC938" s="47"/>
      <c r="ED938" s="47"/>
      <c r="EE938" s="47"/>
      <c r="EF938" s="47"/>
      <c r="EG938" s="47"/>
      <c r="EH938" s="47"/>
      <c r="EI938" s="47"/>
      <c r="EJ938" s="47"/>
      <c r="EK938" s="47"/>
      <c r="EL938" s="47"/>
      <c r="EM938" s="47"/>
      <c r="EN938" s="47"/>
      <c r="EO938" s="47"/>
      <c r="EP938" s="47"/>
      <c r="EQ938" s="47"/>
      <c r="ER938" s="47"/>
      <c r="ES938" s="47"/>
      <c r="EX938" s="48"/>
      <c r="EY938" s="48"/>
      <c r="EZ938" s="48"/>
      <c r="FA938" s="48"/>
      <c r="FB938" s="48"/>
      <c r="FC938" s="48"/>
      <c r="FD938" s="48"/>
    </row>
    <row r="939" spans="1:160" s="19" customFormat="1" ht="15" customHeight="1" x14ac:dyDescent="0.25">
      <c r="A939" s="82"/>
      <c r="B939" s="82"/>
      <c r="C939" s="82"/>
      <c r="AF939" s="82"/>
      <c r="AG939" s="82"/>
      <c r="AH939" s="81"/>
      <c r="AI939" s="45"/>
      <c r="AJ939" s="46"/>
      <c r="AK939" s="46"/>
      <c r="AL939" s="46"/>
      <c r="AM939" s="46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  <c r="BG939" s="45"/>
      <c r="BH939" s="45"/>
      <c r="BI939" s="45"/>
      <c r="BJ939" s="45"/>
      <c r="BK939" s="45"/>
      <c r="BL939" s="45"/>
      <c r="BM939" s="45"/>
      <c r="BN939" s="45"/>
      <c r="BO939" s="45"/>
      <c r="BP939" s="45"/>
      <c r="BQ939" s="45"/>
      <c r="BR939" s="47"/>
      <c r="BS939" s="47"/>
      <c r="BT939" s="47"/>
      <c r="BU939" s="47"/>
      <c r="BV939" s="47"/>
      <c r="BW939" s="47"/>
      <c r="BX939" s="47"/>
      <c r="BY939" s="47"/>
      <c r="BZ939" s="47"/>
      <c r="CA939" s="47"/>
      <c r="CB939" s="47"/>
      <c r="CC939" s="47"/>
      <c r="CD939" s="47"/>
      <c r="CE939" s="47"/>
      <c r="CF939" s="47"/>
      <c r="CG939" s="47"/>
      <c r="CH939" s="47"/>
      <c r="CI939" s="47"/>
      <c r="CJ939" s="47"/>
      <c r="CK939" s="47"/>
      <c r="CL939" s="47"/>
      <c r="CM939" s="47"/>
      <c r="CN939" s="47"/>
      <c r="CO939" s="47"/>
      <c r="CP939" s="47"/>
      <c r="CQ939" s="47"/>
      <c r="CR939" s="47"/>
      <c r="CS939" s="47"/>
      <c r="CT939" s="47"/>
      <c r="CU939" s="47"/>
      <c r="CV939" s="47"/>
      <c r="CW939" s="47"/>
      <c r="CX939" s="47"/>
      <c r="CY939" s="47"/>
      <c r="CZ939" s="47"/>
      <c r="DA939" s="47"/>
      <c r="DB939" s="47"/>
      <c r="DC939" s="47"/>
      <c r="DD939" s="47"/>
      <c r="DE939" s="47"/>
      <c r="DF939" s="47"/>
      <c r="DG939" s="47"/>
      <c r="DH939" s="47"/>
      <c r="DI939" s="47"/>
      <c r="DJ939" s="47"/>
      <c r="DK939" s="47"/>
      <c r="DL939" s="47"/>
      <c r="DM939" s="47"/>
      <c r="DN939" s="47"/>
      <c r="DO939" s="47"/>
      <c r="DP939" s="47"/>
      <c r="DQ939" s="47"/>
      <c r="DR939" s="47"/>
      <c r="DS939" s="47"/>
      <c r="DT939" s="47"/>
      <c r="DU939" s="47"/>
      <c r="DV939" s="47"/>
      <c r="DW939" s="47"/>
      <c r="DX939" s="47"/>
      <c r="DY939" s="47"/>
      <c r="DZ939" s="47"/>
      <c r="EA939" s="47"/>
      <c r="EB939" s="47"/>
      <c r="EC939" s="47"/>
      <c r="ED939" s="47"/>
      <c r="EE939" s="47"/>
      <c r="EF939" s="47"/>
      <c r="EG939" s="47"/>
      <c r="EH939" s="47"/>
      <c r="EI939" s="47"/>
      <c r="EJ939" s="47"/>
      <c r="EK939" s="47"/>
      <c r="EL939" s="47"/>
      <c r="EM939" s="47"/>
      <c r="EN939" s="47"/>
      <c r="EO939" s="47"/>
      <c r="EP939" s="47"/>
      <c r="EQ939" s="47"/>
      <c r="ER939" s="47"/>
      <c r="ES939" s="47"/>
      <c r="EX939" s="48"/>
      <c r="EY939" s="48"/>
      <c r="EZ939" s="48"/>
      <c r="FA939" s="48"/>
      <c r="FB939" s="48"/>
      <c r="FC939" s="48"/>
      <c r="FD939" s="48"/>
    </row>
    <row r="940" spans="1:160" s="19" customFormat="1" ht="15" customHeight="1" x14ac:dyDescent="0.25">
      <c r="A940" s="82"/>
      <c r="B940" s="82"/>
      <c r="C940" s="82"/>
      <c r="AF940" s="82"/>
      <c r="AG940" s="82"/>
      <c r="AH940" s="81"/>
      <c r="AI940" s="45"/>
      <c r="AJ940" s="46"/>
      <c r="AK940" s="46"/>
      <c r="AL940" s="46"/>
      <c r="AM940" s="46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  <c r="BG940" s="45"/>
      <c r="BH940" s="45"/>
      <c r="BI940" s="45"/>
      <c r="BJ940" s="45"/>
      <c r="BK940" s="45"/>
      <c r="BL940" s="45"/>
      <c r="BM940" s="45"/>
      <c r="BN940" s="45"/>
      <c r="BO940" s="45"/>
      <c r="BP940" s="45"/>
      <c r="BQ940" s="45"/>
      <c r="BR940" s="47"/>
      <c r="BS940" s="47"/>
      <c r="BT940" s="47"/>
      <c r="BU940" s="47"/>
      <c r="BV940" s="47"/>
      <c r="BW940" s="47"/>
      <c r="BX940" s="47"/>
      <c r="BY940" s="47"/>
      <c r="BZ940" s="47"/>
      <c r="CA940" s="47"/>
      <c r="CB940" s="47"/>
      <c r="CC940" s="47"/>
      <c r="CD940" s="47"/>
      <c r="CE940" s="47"/>
      <c r="CF940" s="47"/>
      <c r="CG940" s="47"/>
      <c r="CH940" s="47"/>
      <c r="CI940" s="47"/>
      <c r="CJ940" s="47"/>
      <c r="CK940" s="47"/>
      <c r="CL940" s="47"/>
      <c r="CM940" s="47"/>
      <c r="CN940" s="47"/>
      <c r="CO940" s="47"/>
      <c r="CP940" s="47"/>
      <c r="CQ940" s="47"/>
      <c r="CR940" s="47"/>
      <c r="CS940" s="47"/>
      <c r="CT940" s="47"/>
      <c r="CU940" s="47"/>
      <c r="CV940" s="47"/>
      <c r="CW940" s="47"/>
      <c r="CX940" s="47"/>
      <c r="CY940" s="47"/>
      <c r="CZ940" s="47"/>
      <c r="DA940" s="47"/>
      <c r="DB940" s="47"/>
      <c r="DC940" s="47"/>
      <c r="DD940" s="47"/>
      <c r="DE940" s="47"/>
      <c r="DF940" s="47"/>
      <c r="DG940" s="47"/>
      <c r="DH940" s="47"/>
      <c r="DI940" s="47"/>
      <c r="DJ940" s="47"/>
      <c r="DK940" s="47"/>
      <c r="DL940" s="47"/>
      <c r="DM940" s="47"/>
      <c r="DN940" s="47"/>
      <c r="DO940" s="47"/>
      <c r="DP940" s="47"/>
      <c r="DQ940" s="47"/>
      <c r="DR940" s="47"/>
      <c r="DS940" s="47"/>
      <c r="DT940" s="47"/>
      <c r="DU940" s="47"/>
      <c r="DV940" s="47"/>
      <c r="DW940" s="47"/>
      <c r="DX940" s="47"/>
      <c r="DY940" s="47"/>
      <c r="DZ940" s="47"/>
      <c r="EA940" s="47"/>
      <c r="EB940" s="47"/>
      <c r="EC940" s="47"/>
      <c r="ED940" s="47"/>
      <c r="EE940" s="47"/>
      <c r="EF940" s="47"/>
      <c r="EG940" s="47"/>
      <c r="EH940" s="47"/>
      <c r="EI940" s="47"/>
      <c r="EJ940" s="47"/>
      <c r="EK940" s="47"/>
      <c r="EL940" s="47"/>
      <c r="EM940" s="47"/>
      <c r="EN940" s="47"/>
      <c r="EO940" s="47"/>
      <c r="EP940" s="47"/>
      <c r="EQ940" s="47"/>
      <c r="ER940" s="47"/>
      <c r="ES940" s="47"/>
      <c r="EX940" s="48"/>
      <c r="EY940" s="48"/>
      <c r="EZ940" s="48"/>
      <c r="FA940" s="48"/>
      <c r="FB940" s="48"/>
      <c r="FC940" s="48"/>
      <c r="FD940" s="48"/>
    </row>
    <row r="941" spans="1:160" s="19" customFormat="1" ht="15" customHeight="1" x14ac:dyDescent="0.25">
      <c r="A941" s="82"/>
      <c r="B941" s="82"/>
      <c r="C941" s="82"/>
      <c r="AF941" s="82"/>
      <c r="AG941" s="82"/>
      <c r="AH941" s="81"/>
      <c r="AI941" s="45"/>
      <c r="AJ941" s="46"/>
      <c r="AK941" s="46"/>
      <c r="AL941" s="46"/>
      <c r="AM941" s="46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  <c r="BG941" s="45"/>
      <c r="BH941" s="45"/>
      <c r="BI941" s="45"/>
      <c r="BJ941" s="45"/>
      <c r="BK941" s="45"/>
      <c r="BL941" s="45"/>
      <c r="BM941" s="45"/>
      <c r="BN941" s="45"/>
      <c r="BO941" s="45"/>
      <c r="BP941" s="45"/>
      <c r="BQ941" s="45"/>
      <c r="BR941" s="47"/>
      <c r="BS941" s="47"/>
      <c r="BT941" s="47"/>
      <c r="BU941" s="47"/>
      <c r="BV941" s="47"/>
      <c r="BW941" s="47"/>
      <c r="BX941" s="47"/>
      <c r="BY941" s="47"/>
      <c r="BZ941" s="47"/>
      <c r="CA941" s="47"/>
      <c r="CB941" s="47"/>
      <c r="CC941" s="47"/>
      <c r="CD941" s="47"/>
      <c r="CE941" s="47"/>
      <c r="CF941" s="47"/>
      <c r="CG941" s="47"/>
      <c r="CH941" s="47"/>
      <c r="CI941" s="47"/>
      <c r="CJ941" s="47"/>
      <c r="CK941" s="47"/>
      <c r="CL941" s="47"/>
      <c r="CM941" s="47"/>
      <c r="CN941" s="47"/>
      <c r="CO941" s="47"/>
      <c r="CP941" s="47"/>
      <c r="CQ941" s="47"/>
      <c r="CR941" s="47"/>
      <c r="CS941" s="47"/>
      <c r="CT941" s="47"/>
      <c r="CU941" s="47"/>
      <c r="CV941" s="47"/>
      <c r="CW941" s="47"/>
      <c r="CX941" s="47"/>
      <c r="CY941" s="47"/>
      <c r="CZ941" s="47"/>
      <c r="DA941" s="47"/>
      <c r="DB941" s="47"/>
      <c r="DC941" s="47"/>
      <c r="DD941" s="47"/>
      <c r="DE941" s="47"/>
      <c r="DF941" s="47"/>
      <c r="DG941" s="47"/>
      <c r="DH941" s="47"/>
      <c r="DI941" s="47"/>
      <c r="DJ941" s="47"/>
      <c r="DK941" s="47"/>
      <c r="DL941" s="47"/>
      <c r="DM941" s="47"/>
      <c r="DN941" s="47"/>
      <c r="DO941" s="47"/>
      <c r="DP941" s="47"/>
      <c r="DQ941" s="47"/>
      <c r="DR941" s="47"/>
      <c r="DS941" s="47"/>
      <c r="DT941" s="47"/>
      <c r="DU941" s="47"/>
      <c r="DV941" s="47"/>
      <c r="DW941" s="47"/>
      <c r="DX941" s="47"/>
      <c r="DY941" s="47"/>
      <c r="DZ941" s="47"/>
      <c r="EA941" s="47"/>
      <c r="EB941" s="47"/>
      <c r="EC941" s="47"/>
      <c r="ED941" s="47"/>
      <c r="EE941" s="47"/>
      <c r="EF941" s="47"/>
      <c r="EG941" s="47"/>
      <c r="EH941" s="47"/>
      <c r="EI941" s="47"/>
      <c r="EJ941" s="47"/>
      <c r="EK941" s="47"/>
      <c r="EL941" s="47"/>
      <c r="EM941" s="47"/>
      <c r="EN941" s="47"/>
      <c r="EO941" s="47"/>
      <c r="EP941" s="47"/>
      <c r="EQ941" s="47"/>
      <c r="ER941" s="47"/>
      <c r="ES941" s="47"/>
      <c r="EX941" s="48"/>
      <c r="EY941" s="48"/>
      <c r="EZ941" s="48"/>
      <c r="FA941" s="48"/>
      <c r="FB941" s="48"/>
      <c r="FC941" s="48"/>
      <c r="FD941" s="48"/>
    </row>
    <row r="942" spans="1:160" s="19" customFormat="1" ht="15" customHeight="1" x14ac:dyDescent="0.25">
      <c r="A942" s="82"/>
      <c r="B942" s="82"/>
      <c r="C942" s="82"/>
      <c r="AF942" s="82"/>
      <c r="AG942" s="82"/>
      <c r="AH942" s="81"/>
      <c r="AI942" s="45"/>
      <c r="AJ942" s="46"/>
      <c r="AK942" s="46"/>
      <c r="AL942" s="46"/>
      <c r="AM942" s="46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  <c r="BG942" s="45"/>
      <c r="BH942" s="45"/>
      <c r="BI942" s="45"/>
      <c r="BJ942" s="45"/>
      <c r="BK942" s="45"/>
      <c r="BL942" s="45"/>
      <c r="BM942" s="45"/>
      <c r="BN942" s="45"/>
      <c r="BO942" s="45"/>
      <c r="BP942" s="45"/>
      <c r="BQ942" s="45"/>
      <c r="BR942" s="47"/>
      <c r="BS942" s="47"/>
      <c r="BT942" s="47"/>
      <c r="BU942" s="47"/>
      <c r="BV942" s="47"/>
      <c r="BW942" s="47"/>
      <c r="BX942" s="47"/>
      <c r="BY942" s="47"/>
      <c r="BZ942" s="47"/>
      <c r="CA942" s="47"/>
      <c r="CB942" s="47"/>
      <c r="CC942" s="47"/>
      <c r="CD942" s="47"/>
      <c r="CE942" s="47"/>
      <c r="CF942" s="47"/>
      <c r="CG942" s="47"/>
      <c r="CH942" s="47"/>
      <c r="CI942" s="47"/>
      <c r="CJ942" s="47"/>
      <c r="CK942" s="47"/>
      <c r="CL942" s="47"/>
      <c r="CM942" s="47"/>
      <c r="CN942" s="47"/>
      <c r="CO942" s="47"/>
      <c r="CP942" s="47"/>
      <c r="CQ942" s="47"/>
      <c r="CR942" s="47"/>
      <c r="CS942" s="47"/>
      <c r="CT942" s="47"/>
      <c r="CU942" s="47"/>
      <c r="CV942" s="47"/>
      <c r="CW942" s="47"/>
      <c r="CX942" s="47"/>
      <c r="CY942" s="47"/>
      <c r="CZ942" s="47"/>
      <c r="DA942" s="47"/>
      <c r="DB942" s="47"/>
      <c r="DC942" s="47"/>
      <c r="DD942" s="47"/>
      <c r="DE942" s="47"/>
      <c r="DF942" s="47"/>
      <c r="DG942" s="47"/>
      <c r="DH942" s="47"/>
      <c r="DI942" s="47"/>
      <c r="DJ942" s="47"/>
      <c r="DK942" s="47"/>
      <c r="DL942" s="47"/>
      <c r="DM942" s="47"/>
      <c r="DN942" s="47"/>
      <c r="DO942" s="47"/>
      <c r="DP942" s="47"/>
      <c r="DQ942" s="47"/>
      <c r="DR942" s="47"/>
      <c r="DS942" s="47"/>
      <c r="DT942" s="47"/>
      <c r="DU942" s="47"/>
      <c r="DV942" s="47"/>
      <c r="DW942" s="47"/>
      <c r="DX942" s="47"/>
      <c r="DY942" s="47"/>
      <c r="DZ942" s="47"/>
      <c r="EA942" s="47"/>
      <c r="EB942" s="47"/>
      <c r="EC942" s="47"/>
      <c r="ED942" s="47"/>
      <c r="EE942" s="47"/>
      <c r="EF942" s="47"/>
      <c r="EG942" s="47"/>
      <c r="EH942" s="47"/>
      <c r="EI942" s="47"/>
      <c r="EJ942" s="47"/>
      <c r="EK942" s="47"/>
      <c r="EL942" s="47"/>
      <c r="EM942" s="47"/>
      <c r="EN942" s="47"/>
      <c r="EO942" s="47"/>
      <c r="EP942" s="47"/>
      <c r="EQ942" s="47"/>
      <c r="ER942" s="47"/>
      <c r="ES942" s="47"/>
      <c r="EX942" s="48"/>
      <c r="EY942" s="48"/>
      <c r="EZ942" s="48"/>
      <c r="FA942" s="48"/>
      <c r="FB942" s="48"/>
      <c r="FC942" s="48"/>
      <c r="FD942" s="48"/>
    </row>
    <row r="943" spans="1:160" s="19" customFormat="1" ht="15" customHeight="1" x14ac:dyDescent="0.25">
      <c r="A943" s="82"/>
      <c r="B943" s="82"/>
      <c r="C943" s="82"/>
      <c r="AF943" s="82"/>
      <c r="AG943" s="82"/>
      <c r="AH943" s="81"/>
      <c r="AI943" s="45"/>
      <c r="AJ943" s="46"/>
      <c r="AK943" s="46"/>
      <c r="AL943" s="46"/>
      <c r="AM943" s="46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  <c r="BG943" s="45"/>
      <c r="BH943" s="45"/>
      <c r="BI943" s="45"/>
      <c r="BJ943" s="45"/>
      <c r="BK943" s="45"/>
      <c r="BL943" s="45"/>
      <c r="BM943" s="45"/>
      <c r="BN943" s="45"/>
      <c r="BO943" s="45"/>
      <c r="BP943" s="45"/>
      <c r="BQ943" s="45"/>
      <c r="BR943" s="47"/>
      <c r="BS943" s="47"/>
      <c r="BT943" s="47"/>
      <c r="BU943" s="47"/>
      <c r="BV943" s="47"/>
      <c r="BW943" s="47"/>
      <c r="BX943" s="47"/>
      <c r="BY943" s="47"/>
      <c r="BZ943" s="47"/>
      <c r="CA943" s="47"/>
      <c r="CB943" s="47"/>
      <c r="CC943" s="47"/>
      <c r="CD943" s="47"/>
      <c r="CE943" s="47"/>
      <c r="CF943" s="47"/>
      <c r="CG943" s="47"/>
      <c r="CH943" s="47"/>
      <c r="CI943" s="47"/>
      <c r="CJ943" s="47"/>
      <c r="CK943" s="47"/>
      <c r="CL943" s="47"/>
      <c r="CM943" s="47"/>
      <c r="CN943" s="47"/>
      <c r="CO943" s="47"/>
      <c r="CP943" s="47"/>
      <c r="CQ943" s="47"/>
      <c r="CR943" s="47"/>
      <c r="CS943" s="47"/>
      <c r="CT943" s="47"/>
      <c r="CU943" s="47"/>
      <c r="CV943" s="47"/>
      <c r="CW943" s="47"/>
      <c r="CX943" s="47"/>
      <c r="CY943" s="47"/>
      <c r="CZ943" s="47"/>
      <c r="DA943" s="47"/>
      <c r="DB943" s="47"/>
      <c r="DC943" s="47"/>
      <c r="DD943" s="47"/>
      <c r="DE943" s="47"/>
      <c r="DF943" s="47"/>
      <c r="DG943" s="47"/>
      <c r="DH943" s="47"/>
      <c r="DI943" s="47"/>
      <c r="DJ943" s="47"/>
      <c r="DK943" s="47"/>
      <c r="DL943" s="47"/>
      <c r="DM943" s="47"/>
      <c r="DN943" s="47"/>
      <c r="DO943" s="47"/>
      <c r="DP943" s="47"/>
      <c r="DQ943" s="47"/>
      <c r="DR943" s="47"/>
      <c r="DS943" s="47"/>
      <c r="DT943" s="47"/>
      <c r="DU943" s="47"/>
      <c r="DV943" s="47"/>
      <c r="DW943" s="47"/>
      <c r="DX943" s="47"/>
      <c r="DY943" s="47"/>
      <c r="DZ943" s="47"/>
      <c r="EA943" s="47"/>
      <c r="EB943" s="47"/>
      <c r="EC943" s="47"/>
      <c r="ED943" s="47"/>
      <c r="EE943" s="47"/>
      <c r="EF943" s="47"/>
      <c r="EG943" s="47"/>
      <c r="EH943" s="47"/>
      <c r="EI943" s="47"/>
      <c r="EJ943" s="47"/>
      <c r="EK943" s="47"/>
      <c r="EL943" s="47"/>
      <c r="EM943" s="47"/>
      <c r="EN943" s="47"/>
      <c r="EO943" s="47"/>
      <c r="EP943" s="47"/>
      <c r="EQ943" s="47"/>
      <c r="ER943" s="47"/>
      <c r="ES943" s="47"/>
      <c r="EX943" s="48"/>
      <c r="EY943" s="48"/>
      <c r="EZ943" s="48"/>
      <c r="FA943" s="48"/>
      <c r="FB943" s="48"/>
      <c r="FC943" s="48"/>
      <c r="FD943" s="48"/>
    </row>
    <row r="944" spans="1:160" s="19" customFormat="1" ht="15" customHeight="1" x14ac:dyDescent="0.25">
      <c r="A944" s="82"/>
      <c r="B944" s="82"/>
      <c r="C944" s="82"/>
      <c r="AF944" s="82"/>
      <c r="AG944" s="82"/>
      <c r="AH944" s="81"/>
      <c r="AI944" s="45"/>
      <c r="AJ944" s="46"/>
      <c r="AK944" s="46"/>
      <c r="AL944" s="46"/>
      <c r="AM944" s="46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  <c r="BG944" s="45"/>
      <c r="BH944" s="45"/>
      <c r="BI944" s="45"/>
      <c r="BJ944" s="45"/>
      <c r="BK944" s="45"/>
      <c r="BL944" s="45"/>
      <c r="BM944" s="45"/>
      <c r="BN944" s="45"/>
      <c r="BO944" s="45"/>
      <c r="BP944" s="45"/>
      <c r="BQ944" s="45"/>
      <c r="BR944" s="47"/>
      <c r="BS944" s="47"/>
      <c r="BT944" s="47"/>
      <c r="BU944" s="47"/>
      <c r="BV944" s="47"/>
      <c r="BW944" s="47"/>
      <c r="BX944" s="47"/>
      <c r="BY944" s="47"/>
      <c r="BZ944" s="47"/>
      <c r="CA944" s="47"/>
      <c r="CB944" s="47"/>
      <c r="CC944" s="47"/>
      <c r="CD944" s="47"/>
      <c r="CE944" s="47"/>
      <c r="CF944" s="47"/>
      <c r="CG944" s="47"/>
      <c r="CH944" s="47"/>
      <c r="CI944" s="47"/>
      <c r="CJ944" s="47"/>
      <c r="CK944" s="47"/>
      <c r="CL944" s="47"/>
      <c r="CM944" s="47"/>
      <c r="CN944" s="47"/>
      <c r="CO944" s="47"/>
      <c r="CP944" s="47"/>
      <c r="CQ944" s="47"/>
      <c r="CR944" s="47"/>
      <c r="CS944" s="47"/>
      <c r="CT944" s="47"/>
      <c r="CU944" s="47"/>
      <c r="CV944" s="47"/>
      <c r="CW944" s="47"/>
      <c r="CX944" s="47"/>
      <c r="CY944" s="47"/>
      <c r="CZ944" s="47"/>
      <c r="DA944" s="47"/>
      <c r="DB944" s="47"/>
      <c r="DC944" s="47"/>
      <c r="DD944" s="47"/>
      <c r="DE944" s="47"/>
      <c r="DF944" s="47"/>
      <c r="DG944" s="47"/>
      <c r="DH944" s="47"/>
      <c r="DI944" s="47"/>
      <c r="DJ944" s="47"/>
      <c r="DK944" s="47"/>
      <c r="DL944" s="47"/>
      <c r="DM944" s="47"/>
      <c r="DN944" s="47"/>
      <c r="DO944" s="47"/>
      <c r="DP944" s="47"/>
      <c r="DQ944" s="47"/>
      <c r="DR944" s="47"/>
      <c r="DS944" s="47"/>
      <c r="DT944" s="47"/>
      <c r="DU944" s="47"/>
      <c r="DV944" s="47"/>
      <c r="DW944" s="47"/>
      <c r="DX944" s="47"/>
      <c r="DY944" s="47"/>
      <c r="DZ944" s="47"/>
      <c r="EA944" s="47"/>
      <c r="EB944" s="47"/>
      <c r="EC944" s="47"/>
      <c r="ED944" s="47"/>
      <c r="EE944" s="47"/>
      <c r="EF944" s="47"/>
      <c r="EG944" s="47"/>
      <c r="EH944" s="47"/>
      <c r="EI944" s="47"/>
      <c r="EJ944" s="47"/>
      <c r="EK944" s="47"/>
      <c r="EL944" s="47"/>
      <c r="EM944" s="47"/>
      <c r="EN944" s="47"/>
      <c r="EO944" s="47"/>
      <c r="EP944" s="47"/>
      <c r="EQ944" s="47"/>
      <c r="ER944" s="47"/>
      <c r="ES944" s="47"/>
      <c r="EX944" s="48"/>
      <c r="EY944" s="48"/>
      <c r="EZ944" s="48"/>
      <c r="FA944" s="48"/>
      <c r="FB944" s="48"/>
      <c r="FC944" s="48"/>
      <c r="FD944" s="48"/>
    </row>
    <row r="945" spans="1:160" s="19" customFormat="1" ht="15" customHeight="1" x14ac:dyDescent="0.25">
      <c r="A945" s="82"/>
      <c r="B945" s="82"/>
      <c r="C945" s="82"/>
      <c r="AF945" s="82"/>
      <c r="AG945" s="82"/>
      <c r="AH945" s="81"/>
      <c r="AI945" s="45"/>
      <c r="AJ945" s="46"/>
      <c r="AK945" s="46"/>
      <c r="AL945" s="46"/>
      <c r="AM945" s="46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  <c r="BF945" s="45"/>
      <c r="BG945" s="45"/>
      <c r="BH945" s="45"/>
      <c r="BI945" s="45"/>
      <c r="BJ945" s="45"/>
      <c r="BK945" s="45"/>
      <c r="BL945" s="45"/>
      <c r="BM945" s="45"/>
      <c r="BN945" s="45"/>
      <c r="BO945" s="45"/>
      <c r="BP945" s="45"/>
      <c r="BQ945" s="45"/>
      <c r="BR945" s="47"/>
      <c r="BS945" s="47"/>
      <c r="BT945" s="47"/>
      <c r="BU945" s="47"/>
      <c r="BV945" s="47"/>
      <c r="BW945" s="47"/>
      <c r="BX945" s="47"/>
      <c r="BY945" s="47"/>
      <c r="BZ945" s="47"/>
      <c r="CA945" s="47"/>
      <c r="CB945" s="47"/>
      <c r="CC945" s="47"/>
      <c r="CD945" s="47"/>
      <c r="CE945" s="47"/>
      <c r="CF945" s="47"/>
      <c r="CG945" s="47"/>
      <c r="CH945" s="47"/>
      <c r="CI945" s="47"/>
      <c r="CJ945" s="47"/>
      <c r="CK945" s="47"/>
      <c r="CL945" s="47"/>
      <c r="CM945" s="47"/>
      <c r="CN945" s="47"/>
      <c r="CO945" s="47"/>
      <c r="CP945" s="47"/>
      <c r="CQ945" s="47"/>
      <c r="CR945" s="47"/>
      <c r="CS945" s="47"/>
      <c r="CT945" s="47"/>
      <c r="CU945" s="47"/>
      <c r="CV945" s="47"/>
      <c r="CW945" s="47"/>
      <c r="CX945" s="47"/>
      <c r="CY945" s="47"/>
      <c r="CZ945" s="47"/>
      <c r="DA945" s="47"/>
      <c r="DB945" s="47"/>
      <c r="DC945" s="47"/>
      <c r="DD945" s="47"/>
      <c r="DE945" s="47"/>
      <c r="DF945" s="47"/>
      <c r="DG945" s="47"/>
      <c r="DH945" s="47"/>
      <c r="DI945" s="47"/>
      <c r="DJ945" s="47"/>
      <c r="DK945" s="47"/>
      <c r="DL945" s="47"/>
      <c r="DM945" s="47"/>
      <c r="DN945" s="47"/>
      <c r="DO945" s="47"/>
      <c r="DP945" s="47"/>
      <c r="DQ945" s="47"/>
      <c r="DR945" s="47"/>
      <c r="DS945" s="47"/>
      <c r="DT945" s="47"/>
      <c r="DU945" s="47"/>
      <c r="DV945" s="47"/>
      <c r="DW945" s="47"/>
      <c r="DX945" s="47"/>
      <c r="DY945" s="47"/>
      <c r="DZ945" s="47"/>
      <c r="EA945" s="47"/>
      <c r="EB945" s="47"/>
      <c r="EC945" s="47"/>
      <c r="ED945" s="47"/>
      <c r="EE945" s="47"/>
      <c r="EF945" s="47"/>
      <c r="EG945" s="47"/>
      <c r="EH945" s="47"/>
      <c r="EI945" s="47"/>
      <c r="EJ945" s="47"/>
      <c r="EK945" s="47"/>
      <c r="EL945" s="47"/>
      <c r="EM945" s="47"/>
      <c r="EN945" s="47"/>
      <c r="EO945" s="47"/>
      <c r="EP945" s="47"/>
      <c r="EQ945" s="47"/>
      <c r="ER945" s="47"/>
      <c r="ES945" s="47"/>
      <c r="EX945" s="48"/>
      <c r="EY945" s="48"/>
      <c r="EZ945" s="48"/>
      <c r="FA945" s="48"/>
      <c r="FB945" s="48"/>
      <c r="FC945" s="48"/>
      <c r="FD945" s="48"/>
    </row>
    <row r="946" spans="1:160" s="19" customFormat="1" ht="15" customHeight="1" x14ac:dyDescent="0.25">
      <c r="A946" s="82"/>
      <c r="B946" s="82"/>
      <c r="C946" s="82"/>
      <c r="AF946" s="82"/>
      <c r="AG946" s="82"/>
      <c r="AH946" s="81"/>
      <c r="AI946" s="45"/>
      <c r="AJ946" s="46"/>
      <c r="AK946" s="46"/>
      <c r="AL946" s="46"/>
      <c r="AM946" s="46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  <c r="BG946" s="45"/>
      <c r="BH946" s="45"/>
      <c r="BI946" s="45"/>
      <c r="BJ946" s="45"/>
      <c r="BK946" s="45"/>
      <c r="BL946" s="45"/>
      <c r="BM946" s="45"/>
      <c r="BN946" s="45"/>
      <c r="BO946" s="45"/>
      <c r="BP946" s="45"/>
      <c r="BQ946" s="45"/>
      <c r="BR946" s="47"/>
      <c r="BS946" s="47"/>
      <c r="BT946" s="47"/>
      <c r="BU946" s="47"/>
      <c r="BV946" s="47"/>
      <c r="BW946" s="47"/>
      <c r="BX946" s="47"/>
      <c r="BY946" s="47"/>
      <c r="BZ946" s="47"/>
      <c r="CA946" s="47"/>
      <c r="CB946" s="47"/>
      <c r="CC946" s="47"/>
      <c r="CD946" s="47"/>
      <c r="CE946" s="47"/>
      <c r="CF946" s="47"/>
      <c r="CG946" s="47"/>
      <c r="CH946" s="47"/>
      <c r="CI946" s="47"/>
      <c r="CJ946" s="47"/>
      <c r="CK946" s="47"/>
      <c r="CL946" s="47"/>
      <c r="CM946" s="47"/>
      <c r="CN946" s="47"/>
      <c r="CO946" s="47"/>
      <c r="CP946" s="47"/>
      <c r="CQ946" s="47"/>
      <c r="CR946" s="47"/>
      <c r="CS946" s="47"/>
      <c r="CT946" s="47"/>
      <c r="CU946" s="47"/>
      <c r="CV946" s="47"/>
      <c r="CW946" s="47"/>
      <c r="CX946" s="47"/>
      <c r="CY946" s="47"/>
      <c r="CZ946" s="47"/>
      <c r="DA946" s="47"/>
      <c r="DB946" s="47"/>
      <c r="DC946" s="47"/>
      <c r="DD946" s="47"/>
      <c r="DE946" s="47"/>
      <c r="DF946" s="47"/>
      <c r="DG946" s="47"/>
      <c r="DH946" s="47"/>
      <c r="DI946" s="47"/>
      <c r="DJ946" s="47"/>
      <c r="DK946" s="47"/>
      <c r="DL946" s="47"/>
      <c r="DM946" s="47"/>
      <c r="DN946" s="47"/>
      <c r="DO946" s="47"/>
      <c r="DP946" s="47"/>
      <c r="DQ946" s="47"/>
      <c r="DR946" s="47"/>
      <c r="DS946" s="47"/>
      <c r="DT946" s="47"/>
      <c r="DU946" s="47"/>
      <c r="DV946" s="47"/>
      <c r="DW946" s="47"/>
      <c r="DX946" s="47"/>
      <c r="DY946" s="47"/>
      <c r="DZ946" s="47"/>
      <c r="EA946" s="47"/>
      <c r="EB946" s="47"/>
      <c r="EC946" s="47"/>
      <c r="ED946" s="47"/>
      <c r="EE946" s="47"/>
      <c r="EF946" s="47"/>
      <c r="EG946" s="47"/>
      <c r="EH946" s="47"/>
      <c r="EI946" s="47"/>
      <c r="EJ946" s="47"/>
      <c r="EK946" s="47"/>
      <c r="EL946" s="47"/>
      <c r="EM946" s="47"/>
      <c r="EN946" s="47"/>
      <c r="EO946" s="47"/>
      <c r="EP946" s="47"/>
      <c r="EQ946" s="47"/>
      <c r="ER946" s="47"/>
      <c r="ES946" s="47"/>
      <c r="EX946" s="48"/>
      <c r="EY946" s="48"/>
      <c r="EZ946" s="48"/>
      <c r="FA946" s="48"/>
      <c r="FB946" s="48"/>
      <c r="FC946" s="48"/>
      <c r="FD946" s="48"/>
    </row>
    <row r="947" spans="1:160" s="19" customFormat="1" ht="15" customHeight="1" x14ac:dyDescent="0.25">
      <c r="A947" s="82"/>
      <c r="B947" s="82"/>
      <c r="C947" s="82"/>
      <c r="AF947" s="82"/>
      <c r="AG947" s="82"/>
      <c r="AH947" s="81"/>
      <c r="AI947" s="45"/>
      <c r="AJ947" s="46"/>
      <c r="AK947" s="46"/>
      <c r="AL947" s="46"/>
      <c r="AM947" s="46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  <c r="BG947" s="45"/>
      <c r="BH947" s="45"/>
      <c r="BI947" s="45"/>
      <c r="BJ947" s="45"/>
      <c r="BK947" s="45"/>
      <c r="BL947" s="45"/>
      <c r="BM947" s="45"/>
      <c r="BN947" s="45"/>
      <c r="BO947" s="45"/>
      <c r="BP947" s="45"/>
      <c r="BQ947" s="45"/>
      <c r="BR947" s="47"/>
      <c r="BS947" s="47"/>
      <c r="BT947" s="47"/>
      <c r="BU947" s="47"/>
      <c r="BV947" s="47"/>
      <c r="BW947" s="47"/>
      <c r="BX947" s="47"/>
      <c r="BY947" s="47"/>
      <c r="BZ947" s="47"/>
      <c r="CA947" s="47"/>
      <c r="CB947" s="47"/>
      <c r="CC947" s="47"/>
      <c r="CD947" s="47"/>
      <c r="CE947" s="47"/>
      <c r="CF947" s="47"/>
      <c r="CG947" s="47"/>
      <c r="CH947" s="47"/>
      <c r="CI947" s="47"/>
      <c r="CJ947" s="47"/>
      <c r="CK947" s="47"/>
      <c r="CL947" s="47"/>
      <c r="CM947" s="47"/>
      <c r="CN947" s="47"/>
      <c r="CO947" s="47"/>
      <c r="CP947" s="47"/>
      <c r="CQ947" s="47"/>
      <c r="CR947" s="47"/>
      <c r="CS947" s="47"/>
      <c r="CT947" s="47"/>
      <c r="CU947" s="47"/>
      <c r="CV947" s="47"/>
      <c r="CW947" s="47"/>
      <c r="CX947" s="47"/>
      <c r="CY947" s="47"/>
      <c r="CZ947" s="47"/>
      <c r="DA947" s="47"/>
      <c r="DB947" s="47"/>
      <c r="DC947" s="47"/>
      <c r="DD947" s="47"/>
      <c r="DE947" s="47"/>
      <c r="DF947" s="47"/>
      <c r="DG947" s="47"/>
      <c r="DH947" s="47"/>
      <c r="DI947" s="47"/>
      <c r="DJ947" s="47"/>
      <c r="DK947" s="47"/>
      <c r="DL947" s="47"/>
      <c r="DM947" s="47"/>
      <c r="DN947" s="47"/>
      <c r="DO947" s="47"/>
      <c r="DP947" s="47"/>
      <c r="DQ947" s="47"/>
      <c r="DR947" s="47"/>
      <c r="DS947" s="47"/>
      <c r="DT947" s="47"/>
      <c r="DU947" s="47"/>
      <c r="DV947" s="47"/>
      <c r="DW947" s="47"/>
      <c r="DX947" s="47"/>
      <c r="DY947" s="47"/>
      <c r="DZ947" s="47"/>
      <c r="EA947" s="47"/>
      <c r="EB947" s="47"/>
      <c r="EC947" s="47"/>
      <c r="ED947" s="47"/>
      <c r="EE947" s="47"/>
      <c r="EF947" s="47"/>
      <c r="EG947" s="47"/>
      <c r="EH947" s="47"/>
      <c r="EI947" s="47"/>
      <c r="EJ947" s="47"/>
      <c r="EK947" s="47"/>
      <c r="EL947" s="47"/>
      <c r="EM947" s="47"/>
      <c r="EN947" s="47"/>
      <c r="EO947" s="47"/>
      <c r="EP947" s="47"/>
      <c r="EQ947" s="47"/>
      <c r="ER947" s="47"/>
      <c r="ES947" s="47"/>
      <c r="EX947" s="48"/>
      <c r="EY947" s="48"/>
      <c r="EZ947" s="48"/>
      <c r="FA947" s="48"/>
      <c r="FB947" s="48"/>
      <c r="FC947" s="48"/>
      <c r="FD947" s="48"/>
    </row>
    <row r="948" spans="1:160" s="19" customFormat="1" ht="15" customHeight="1" x14ac:dyDescent="0.25">
      <c r="A948" s="82"/>
      <c r="B948" s="82"/>
      <c r="C948" s="82"/>
      <c r="AF948" s="82"/>
      <c r="AG948" s="82"/>
      <c r="AH948" s="81"/>
      <c r="AI948" s="45"/>
      <c r="AJ948" s="46"/>
      <c r="AK948" s="46"/>
      <c r="AL948" s="46"/>
      <c r="AM948" s="46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  <c r="BG948" s="45"/>
      <c r="BH948" s="45"/>
      <c r="BI948" s="45"/>
      <c r="BJ948" s="45"/>
      <c r="BK948" s="45"/>
      <c r="BL948" s="45"/>
      <c r="BM948" s="45"/>
      <c r="BN948" s="45"/>
      <c r="BO948" s="45"/>
      <c r="BP948" s="45"/>
      <c r="BQ948" s="45"/>
      <c r="BR948" s="47"/>
      <c r="BS948" s="47"/>
      <c r="BT948" s="47"/>
      <c r="BU948" s="47"/>
      <c r="BV948" s="47"/>
      <c r="BW948" s="47"/>
      <c r="BX948" s="47"/>
      <c r="BY948" s="47"/>
      <c r="BZ948" s="47"/>
      <c r="CA948" s="47"/>
      <c r="CB948" s="47"/>
      <c r="CC948" s="47"/>
      <c r="CD948" s="47"/>
      <c r="CE948" s="47"/>
      <c r="CF948" s="47"/>
      <c r="CG948" s="47"/>
      <c r="CH948" s="47"/>
      <c r="CI948" s="47"/>
      <c r="CJ948" s="47"/>
      <c r="CK948" s="47"/>
      <c r="CL948" s="47"/>
      <c r="CM948" s="47"/>
      <c r="CN948" s="47"/>
      <c r="CO948" s="47"/>
      <c r="CP948" s="47"/>
      <c r="CQ948" s="47"/>
      <c r="CR948" s="47"/>
      <c r="CS948" s="47"/>
      <c r="CT948" s="47"/>
      <c r="CU948" s="47"/>
      <c r="CV948" s="47"/>
      <c r="CW948" s="47"/>
      <c r="CX948" s="47"/>
      <c r="CY948" s="47"/>
      <c r="CZ948" s="47"/>
      <c r="DA948" s="47"/>
      <c r="DB948" s="47"/>
      <c r="DC948" s="47"/>
      <c r="DD948" s="47"/>
      <c r="DE948" s="47"/>
      <c r="DF948" s="47"/>
      <c r="DG948" s="47"/>
      <c r="DH948" s="47"/>
      <c r="DI948" s="47"/>
      <c r="DJ948" s="47"/>
      <c r="DK948" s="47"/>
      <c r="DL948" s="47"/>
      <c r="DM948" s="47"/>
      <c r="DN948" s="47"/>
      <c r="DO948" s="47"/>
      <c r="DP948" s="47"/>
      <c r="DQ948" s="47"/>
      <c r="DR948" s="47"/>
      <c r="DS948" s="47"/>
      <c r="DT948" s="47"/>
      <c r="DU948" s="47"/>
      <c r="DV948" s="47"/>
      <c r="DW948" s="47"/>
      <c r="DX948" s="47"/>
      <c r="DY948" s="47"/>
      <c r="DZ948" s="47"/>
      <c r="EA948" s="47"/>
      <c r="EB948" s="47"/>
      <c r="EC948" s="47"/>
      <c r="ED948" s="47"/>
      <c r="EE948" s="47"/>
      <c r="EF948" s="47"/>
      <c r="EG948" s="47"/>
      <c r="EH948" s="47"/>
      <c r="EI948" s="47"/>
      <c r="EJ948" s="47"/>
      <c r="EK948" s="47"/>
      <c r="EL948" s="47"/>
      <c r="EM948" s="47"/>
      <c r="EN948" s="47"/>
      <c r="EO948" s="47"/>
      <c r="EP948" s="47"/>
      <c r="EQ948" s="47"/>
      <c r="ER948" s="47"/>
      <c r="ES948" s="47"/>
      <c r="EX948" s="48"/>
      <c r="EY948" s="48"/>
      <c r="EZ948" s="48"/>
      <c r="FA948" s="48"/>
      <c r="FB948" s="48"/>
      <c r="FC948" s="48"/>
      <c r="FD948" s="48"/>
    </row>
    <row r="949" spans="1:160" s="19" customFormat="1" ht="15" customHeight="1" x14ac:dyDescent="0.25">
      <c r="A949" s="82"/>
      <c r="B949" s="82"/>
      <c r="C949" s="82"/>
      <c r="AF949" s="82"/>
      <c r="AG949" s="82"/>
      <c r="AH949" s="81"/>
      <c r="AI949" s="45"/>
      <c r="AJ949" s="46"/>
      <c r="AK949" s="46"/>
      <c r="AL949" s="46"/>
      <c r="AM949" s="46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  <c r="BG949" s="45"/>
      <c r="BH949" s="45"/>
      <c r="BI949" s="45"/>
      <c r="BJ949" s="45"/>
      <c r="BK949" s="45"/>
      <c r="BL949" s="45"/>
      <c r="BM949" s="45"/>
      <c r="BN949" s="45"/>
      <c r="BO949" s="45"/>
      <c r="BP949" s="45"/>
      <c r="BQ949" s="45"/>
      <c r="BR949" s="47"/>
      <c r="BS949" s="47"/>
      <c r="BT949" s="47"/>
      <c r="BU949" s="47"/>
      <c r="BV949" s="47"/>
      <c r="BW949" s="47"/>
      <c r="BX949" s="47"/>
      <c r="BY949" s="47"/>
      <c r="BZ949" s="47"/>
      <c r="CA949" s="47"/>
      <c r="CB949" s="47"/>
      <c r="CC949" s="47"/>
      <c r="CD949" s="47"/>
      <c r="CE949" s="47"/>
      <c r="CF949" s="47"/>
      <c r="CG949" s="47"/>
      <c r="CH949" s="47"/>
      <c r="CI949" s="47"/>
      <c r="CJ949" s="47"/>
      <c r="CK949" s="47"/>
      <c r="CL949" s="47"/>
      <c r="CM949" s="47"/>
      <c r="CN949" s="47"/>
      <c r="CO949" s="47"/>
      <c r="CP949" s="47"/>
      <c r="CQ949" s="47"/>
      <c r="CR949" s="47"/>
      <c r="CS949" s="47"/>
      <c r="CT949" s="47"/>
      <c r="CU949" s="47"/>
      <c r="CV949" s="47"/>
      <c r="CW949" s="47"/>
      <c r="CX949" s="47"/>
      <c r="CY949" s="47"/>
      <c r="CZ949" s="47"/>
      <c r="DA949" s="47"/>
      <c r="DB949" s="47"/>
      <c r="DC949" s="47"/>
      <c r="DD949" s="47"/>
      <c r="DE949" s="47"/>
      <c r="DF949" s="47"/>
      <c r="DG949" s="47"/>
      <c r="DH949" s="47"/>
      <c r="DI949" s="47"/>
      <c r="DJ949" s="47"/>
      <c r="DK949" s="47"/>
      <c r="DL949" s="47"/>
      <c r="DM949" s="47"/>
      <c r="DN949" s="47"/>
      <c r="DO949" s="47"/>
      <c r="DP949" s="47"/>
      <c r="DQ949" s="47"/>
      <c r="DR949" s="47"/>
      <c r="DS949" s="47"/>
      <c r="DT949" s="47"/>
      <c r="DU949" s="47"/>
      <c r="DV949" s="47"/>
      <c r="DW949" s="47"/>
      <c r="DX949" s="47"/>
      <c r="DY949" s="47"/>
      <c r="DZ949" s="47"/>
      <c r="EA949" s="47"/>
      <c r="EB949" s="47"/>
      <c r="EC949" s="47"/>
      <c r="ED949" s="47"/>
      <c r="EE949" s="47"/>
      <c r="EF949" s="47"/>
      <c r="EG949" s="47"/>
      <c r="EH949" s="47"/>
      <c r="EI949" s="47"/>
      <c r="EJ949" s="47"/>
      <c r="EK949" s="47"/>
      <c r="EL949" s="47"/>
      <c r="EM949" s="47"/>
      <c r="EN949" s="47"/>
      <c r="EO949" s="47"/>
      <c r="EP949" s="47"/>
      <c r="EQ949" s="47"/>
      <c r="ER949" s="47"/>
      <c r="ES949" s="47"/>
      <c r="EX949" s="48"/>
      <c r="EY949" s="48"/>
      <c r="EZ949" s="48"/>
      <c r="FA949" s="48"/>
      <c r="FB949" s="48"/>
      <c r="FC949" s="48"/>
      <c r="FD949" s="48"/>
    </row>
    <row r="950" spans="1:160" s="19" customFormat="1" ht="15" customHeight="1" x14ac:dyDescent="0.25">
      <c r="A950" s="82"/>
      <c r="B950" s="82"/>
      <c r="C950" s="82"/>
      <c r="AF950" s="82"/>
      <c r="AG950" s="82"/>
      <c r="AH950" s="81"/>
      <c r="AI950" s="45"/>
      <c r="AJ950" s="46"/>
      <c r="AK950" s="46"/>
      <c r="AL950" s="46"/>
      <c r="AM950" s="46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  <c r="BG950" s="45"/>
      <c r="BH950" s="45"/>
      <c r="BI950" s="45"/>
      <c r="BJ950" s="45"/>
      <c r="BK950" s="45"/>
      <c r="BL950" s="45"/>
      <c r="BM950" s="45"/>
      <c r="BN950" s="45"/>
      <c r="BO950" s="45"/>
      <c r="BP950" s="45"/>
      <c r="BQ950" s="45"/>
      <c r="BR950" s="47"/>
      <c r="BS950" s="47"/>
      <c r="BT950" s="47"/>
      <c r="BU950" s="47"/>
      <c r="BV950" s="47"/>
      <c r="BW950" s="47"/>
      <c r="BX950" s="47"/>
      <c r="BY950" s="47"/>
      <c r="BZ950" s="47"/>
      <c r="CA950" s="47"/>
      <c r="CB950" s="47"/>
      <c r="CC950" s="47"/>
      <c r="CD950" s="47"/>
      <c r="CE950" s="47"/>
      <c r="CF950" s="47"/>
      <c r="CG950" s="47"/>
      <c r="CH950" s="47"/>
      <c r="CI950" s="47"/>
      <c r="CJ950" s="47"/>
      <c r="CK950" s="47"/>
      <c r="CL950" s="47"/>
      <c r="CM950" s="47"/>
      <c r="CN950" s="47"/>
      <c r="CO950" s="47"/>
      <c r="CP950" s="47"/>
      <c r="CQ950" s="47"/>
      <c r="CR950" s="47"/>
      <c r="CS950" s="47"/>
      <c r="CT950" s="47"/>
      <c r="CU950" s="47"/>
      <c r="CV950" s="47"/>
      <c r="CW950" s="47"/>
      <c r="CX950" s="47"/>
      <c r="CY950" s="47"/>
      <c r="CZ950" s="47"/>
      <c r="DA950" s="47"/>
      <c r="DB950" s="47"/>
      <c r="DC950" s="47"/>
      <c r="DD950" s="47"/>
      <c r="DE950" s="47"/>
      <c r="DF950" s="47"/>
      <c r="DG950" s="47"/>
      <c r="DH950" s="47"/>
      <c r="DI950" s="47"/>
      <c r="DJ950" s="47"/>
      <c r="DK950" s="47"/>
      <c r="DL950" s="47"/>
      <c r="DM950" s="47"/>
      <c r="DN950" s="47"/>
      <c r="DO950" s="47"/>
      <c r="DP950" s="47"/>
      <c r="DQ950" s="47"/>
      <c r="DR950" s="47"/>
      <c r="DS950" s="47"/>
      <c r="DT950" s="47"/>
      <c r="DU950" s="47"/>
      <c r="DV950" s="47"/>
      <c r="DW950" s="47"/>
      <c r="DX950" s="47"/>
      <c r="DY950" s="47"/>
      <c r="DZ950" s="47"/>
      <c r="EA950" s="47"/>
      <c r="EB950" s="47"/>
      <c r="EC950" s="47"/>
      <c r="ED950" s="47"/>
      <c r="EE950" s="47"/>
      <c r="EF950" s="47"/>
      <c r="EG950" s="47"/>
      <c r="EH950" s="47"/>
      <c r="EI950" s="47"/>
      <c r="EJ950" s="47"/>
      <c r="EK950" s="47"/>
      <c r="EL950" s="47"/>
      <c r="EM950" s="47"/>
      <c r="EN950" s="47"/>
      <c r="EO950" s="47"/>
      <c r="EP950" s="47"/>
      <c r="EQ950" s="47"/>
      <c r="ER950" s="47"/>
      <c r="ES950" s="47"/>
      <c r="EX950" s="48"/>
      <c r="EY950" s="48"/>
      <c r="EZ950" s="48"/>
      <c r="FA950" s="48"/>
      <c r="FB950" s="48"/>
      <c r="FC950" s="48"/>
      <c r="FD950" s="48"/>
    </row>
    <row r="951" spans="1:160" s="19" customFormat="1" ht="15" customHeight="1" x14ac:dyDescent="0.25">
      <c r="A951" s="82"/>
      <c r="B951" s="82"/>
      <c r="C951" s="82"/>
      <c r="AF951" s="82"/>
      <c r="AG951" s="82"/>
      <c r="AH951" s="81"/>
      <c r="AI951" s="45"/>
      <c r="AJ951" s="46"/>
      <c r="AK951" s="46"/>
      <c r="AL951" s="46"/>
      <c r="AM951" s="46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  <c r="BG951" s="45"/>
      <c r="BH951" s="45"/>
      <c r="BI951" s="45"/>
      <c r="BJ951" s="45"/>
      <c r="BK951" s="45"/>
      <c r="BL951" s="45"/>
      <c r="BM951" s="45"/>
      <c r="BN951" s="45"/>
      <c r="BO951" s="45"/>
      <c r="BP951" s="45"/>
      <c r="BQ951" s="45"/>
      <c r="BR951" s="47"/>
      <c r="BS951" s="47"/>
      <c r="BT951" s="47"/>
      <c r="BU951" s="47"/>
      <c r="BV951" s="47"/>
      <c r="BW951" s="47"/>
      <c r="BX951" s="47"/>
      <c r="BY951" s="47"/>
      <c r="BZ951" s="47"/>
      <c r="CA951" s="47"/>
      <c r="CB951" s="47"/>
      <c r="CC951" s="47"/>
      <c r="CD951" s="47"/>
      <c r="CE951" s="47"/>
      <c r="CF951" s="47"/>
      <c r="CG951" s="47"/>
      <c r="CH951" s="47"/>
      <c r="CI951" s="47"/>
      <c r="CJ951" s="47"/>
      <c r="CK951" s="47"/>
      <c r="CL951" s="47"/>
      <c r="CM951" s="47"/>
      <c r="CN951" s="47"/>
      <c r="CO951" s="47"/>
      <c r="CP951" s="47"/>
      <c r="CQ951" s="47"/>
      <c r="CR951" s="47"/>
      <c r="CS951" s="47"/>
      <c r="CT951" s="47"/>
      <c r="CU951" s="47"/>
      <c r="CV951" s="47"/>
      <c r="CW951" s="47"/>
      <c r="CX951" s="47"/>
      <c r="CY951" s="47"/>
      <c r="CZ951" s="47"/>
      <c r="DA951" s="47"/>
      <c r="DB951" s="47"/>
      <c r="DC951" s="47"/>
      <c r="DD951" s="47"/>
      <c r="DE951" s="47"/>
      <c r="DF951" s="47"/>
      <c r="DG951" s="47"/>
      <c r="DH951" s="47"/>
      <c r="DI951" s="47"/>
      <c r="DJ951" s="47"/>
      <c r="DK951" s="47"/>
      <c r="DL951" s="47"/>
      <c r="DM951" s="47"/>
      <c r="DN951" s="47"/>
      <c r="DO951" s="47"/>
      <c r="DP951" s="47"/>
      <c r="DQ951" s="47"/>
      <c r="DR951" s="47"/>
      <c r="DS951" s="47"/>
      <c r="DT951" s="47"/>
      <c r="DU951" s="47"/>
      <c r="DV951" s="47"/>
      <c r="DW951" s="47"/>
      <c r="DX951" s="47"/>
      <c r="DY951" s="47"/>
      <c r="DZ951" s="47"/>
      <c r="EA951" s="47"/>
      <c r="EB951" s="47"/>
      <c r="EC951" s="47"/>
      <c r="ED951" s="47"/>
      <c r="EE951" s="47"/>
      <c r="EF951" s="47"/>
      <c r="EG951" s="47"/>
      <c r="EH951" s="47"/>
      <c r="EI951" s="47"/>
      <c r="EJ951" s="47"/>
      <c r="EK951" s="47"/>
      <c r="EL951" s="47"/>
      <c r="EM951" s="47"/>
      <c r="EN951" s="47"/>
      <c r="EO951" s="47"/>
      <c r="EP951" s="47"/>
      <c r="EQ951" s="47"/>
      <c r="ER951" s="47"/>
      <c r="ES951" s="47"/>
      <c r="EX951" s="48"/>
      <c r="EY951" s="48"/>
      <c r="EZ951" s="48"/>
      <c r="FA951" s="48"/>
      <c r="FB951" s="48"/>
      <c r="FC951" s="48"/>
      <c r="FD951" s="48"/>
    </row>
    <row r="952" spans="1:160" s="19" customFormat="1" ht="15" customHeight="1" x14ac:dyDescent="0.25">
      <c r="A952" s="82"/>
      <c r="B952" s="82"/>
      <c r="C952" s="82"/>
      <c r="AF952" s="82"/>
      <c r="AG952" s="82"/>
      <c r="AH952" s="81"/>
      <c r="AI952" s="45"/>
      <c r="AJ952" s="46"/>
      <c r="AK952" s="46"/>
      <c r="AL952" s="46"/>
      <c r="AM952" s="46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  <c r="BF952" s="45"/>
      <c r="BG952" s="45"/>
      <c r="BH952" s="45"/>
      <c r="BI952" s="45"/>
      <c r="BJ952" s="45"/>
      <c r="BK952" s="45"/>
      <c r="BL952" s="45"/>
      <c r="BM952" s="45"/>
      <c r="BN952" s="45"/>
      <c r="BO952" s="45"/>
      <c r="BP952" s="45"/>
      <c r="BQ952" s="45"/>
      <c r="BR952" s="47"/>
      <c r="BS952" s="47"/>
      <c r="BT952" s="47"/>
      <c r="BU952" s="47"/>
      <c r="BV952" s="47"/>
      <c r="BW952" s="47"/>
      <c r="BX952" s="47"/>
      <c r="BY952" s="47"/>
      <c r="BZ952" s="47"/>
      <c r="CA952" s="47"/>
      <c r="CB952" s="47"/>
      <c r="CC952" s="47"/>
      <c r="CD952" s="47"/>
      <c r="CE952" s="47"/>
      <c r="CF952" s="47"/>
      <c r="CG952" s="47"/>
      <c r="CH952" s="47"/>
      <c r="CI952" s="47"/>
      <c r="CJ952" s="47"/>
      <c r="CK952" s="47"/>
      <c r="CL952" s="47"/>
      <c r="CM952" s="47"/>
      <c r="CN952" s="47"/>
      <c r="CO952" s="47"/>
      <c r="CP952" s="47"/>
      <c r="CQ952" s="47"/>
      <c r="CR952" s="47"/>
      <c r="CS952" s="47"/>
      <c r="CT952" s="47"/>
      <c r="CU952" s="47"/>
      <c r="CV952" s="47"/>
      <c r="CW952" s="47"/>
      <c r="CX952" s="47"/>
      <c r="CY952" s="47"/>
      <c r="CZ952" s="47"/>
      <c r="DA952" s="47"/>
      <c r="DB952" s="47"/>
      <c r="DC952" s="47"/>
      <c r="DD952" s="47"/>
      <c r="DE952" s="47"/>
      <c r="DF952" s="47"/>
      <c r="DG952" s="47"/>
      <c r="DH952" s="47"/>
      <c r="DI952" s="47"/>
      <c r="DJ952" s="47"/>
      <c r="DK952" s="47"/>
      <c r="DL952" s="47"/>
      <c r="DM952" s="47"/>
      <c r="DN952" s="47"/>
      <c r="DO952" s="47"/>
      <c r="DP952" s="47"/>
      <c r="DQ952" s="47"/>
      <c r="DR952" s="47"/>
      <c r="DS952" s="47"/>
      <c r="DT952" s="47"/>
      <c r="DU952" s="47"/>
      <c r="DV952" s="47"/>
      <c r="DW952" s="47"/>
      <c r="DX952" s="47"/>
      <c r="DY952" s="47"/>
      <c r="DZ952" s="47"/>
      <c r="EA952" s="47"/>
      <c r="EB952" s="47"/>
      <c r="EC952" s="47"/>
      <c r="ED952" s="47"/>
      <c r="EE952" s="47"/>
      <c r="EF952" s="47"/>
      <c r="EG952" s="47"/>
      <c r="EH952" s="47"/>
      <c r="EI952" s="47"/>
      <c r="EJ952" s="47"/>
      <c r="EK952" s="47"/>
      <c r="EL952" s="47"/>
      <c r="EM952" s="47"/>
      <c r="EN952" s="47"/>
      <c r="EO952" s="47"/>
      <c r="EP952" s="47"/>
      <c r="EQ952" s="47"/>
      <c r="ER952" s="47"/>
      <c r="ES952" s="47"/>
      <c r="EX952" s="48"/>
      <c r="EY952" s="48"/>
      <c r="EZ952" s="48"/>
      <c r="FA952" s="48"/>
      <c r="FB952" s="48"/>
      <c r="FC952" s="48"/>
      <c r="FD952" s="48"/>
    </row>
    <row r="953" spans="1:160" s="19" customFormat="1" ht="15" customHeight="1" x14ac:dyDescent="0.25">
      <c r="A953" s="82"/>
      <c r="B953" s="82"/>
      <c r="C953" s="82"/>
      <c r="AF953" s="82"/>
      <c r="AG953" s="82"/>
      <c r="AH953" s="81"/>
      <c r="AI953" s="45"/>
      <c r="AJ953" s="46"/>
      <c r="AK953" s="46"/>
      <c r="AL953" s="46"/>
      <c r="AM953" s="46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  <c r="BG953" s="45"/>
      <c r="BH953" s="45"/>
      <c r="BI953" s="45"/>
      <c r="BJ953" s="45"/>
      <c r="BK953" s="45"/>
      <c r="BL953" s="45"/>
      <c r="BM953" s="45"/>
      <c r="BN953" s="45"/>
      <c r="BO953" s="45"/>
      <c r="BP953" s="45"/>
      <c r="BQ953" s="45"/>
      <c r="BR953" s="47"/>
      <c r="BS953" s="47"/>
      <c r="BT953" s="47"/>
      <c r="BU953" s="47"/>
      <c r="BV953" s="47"/>
      <c r="BW953" s="47"/>
      <c r="BX953" s="47"/>
      <c r="BY953" s="47"/>
      <c r="BZ953" s="47"/>
      <c r="CA953" s="47"/>
      <c r="CB953" s="47"/>
      <c r="CC953" s="47"/>
      <c r="CD953" s="47"/>
      <c r="CE953" s="47"/>
      <c r="CF953" s="47"/>
      <c r="CG953" s="47"/>
      <c r="CH953" s="47"/>
      <c r="CI953" s="47"/>
      <c r="CJ953" s="47"/>
      <c r="CK953" s="47"/>
      <c r="CL953" s="47"/>
      <c r="CM953" s="47"/>
      <c r="CN953" s="47"/>
      <c r="CO953" s="47"/>
      <c r="CP953" s="47"/>
      <c r="CQ953" s="47"/>
      <c r="CR953" s="47"/>
      <c r="CS953" s="47"/>
      <c r="CT953" s="47"/>
      <c r="CU953" s="47"/>
      <c r="CV953" s="47"/>
      <c r="CW953" s="47"/>
      <c r="CX953" s="47"/>
      <c r="CY953" s="47"/>
      <c r="CZ953" s="47"/>
      <c r="DA953" s="47"/>
      <c r="DB953" s="47"/>
      <c r="DC953" s="47"/>
      <c r="DD953" s="47"/>
      <c r="DE953" s="47"/>
      <c r="DF953" s="47"/>
      <c r="DG953" s="47"/>
      <c r="DH953" s="47"/>
      <c r="DI953" s="47"/>
      <c r="DJ953" s="47"/>
      <c r="DK953" s="47"/>
      <c r="DL953" s="47"/>
      <c r="DM953" s="47"/>
      <c r="DN953" s="47"/>
      <c r="DO953" s="47"/>
      <c r="DP953" s="47"/>
      <c r="DQ953" s="47"/>
      <c r="DR953" s="47"/>
      <c r="DS953" s="47"/>
      <c r="DT953" s="47"/>
      <c r="DU953" s="47"/>
      <c r="DV953" s="47"/>
      <c r="DW953" s="47"/>
      <c r="DX953" s="47"/>
      <c r="DY953" s="47"/>
      <c r="DZ953" s="47"/>
      <c r="EA953" s="47"/>
      <c r="EB953" s="47"/>
      <c r="EC953" s="47"/>
      <c r="ED953" s="47"/>
      <c r="EE953" s="47"/>
      <c r="EF953" s="47"/>
      <c r="EG953" s="47"/>
      <c r="EH953" s="47"/>
      <c r="EI953" s="47"/>
      <c r="EJ953" s="47"/>
      <c r="EK953" s="47"/>
      <c r="EL953" s="47"/>
      <c r="EM953" s="47"/>
      <c r="EN953" s="47"/>
      <c r="EO953" s="47"/>
      <c r="EP953" s="47"/>
      <c r="EQ953" s="47"/>
      <c r="ER953" s="47"/>
      <c r="ES953" s="47"/>
      <c r="EX953" s="48"/>
      <c r="EY953" s="48"/>
      <c r="EZ953" s="48"/>
      <c r="FA953" s="48"/>
      <c r="FB953" s="48"/>
      <c r="FC953" s="48"/>
      <c r="FD953" s="48"/>
    </row>
    <row r="954" spans="1:160" s="19" customFormat="1" ht="15" customHeight="1" x14ac:dyDescent="0.25">
      <c r="A954" s="82"/>
      <c r="B954" s="82"/>
      <c r="C954" s="82"/>
      <c r="AF954" s="82"/>
      <c r="AG954" s="82"/>
      <c r="AH954" s="81"/>
      <c r="AI954" s="45"/>
      <c r="AJ954" s="46"/>
      <c r="AK954" s="46"/>
      <c r="AL954" s="46"/>
      <c r="AM954" s="46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  <c r="BG954" s="45"/>
      <c r="BH954" s="45"/>
      <c r="BI954" s="45"/>
      <c r="BJ954" s="45"/>
      <c r="BK954" s="45"/>
      <c r="BL954" s="45"/>
      <c r="BM954" s="45"/>
      <c r="BN954" s="45"/>
      <c r="BO954" s="45"/>
      <c r="BP954" s="45"/>
      <c r="BQ954" s="45"/>
      <c r="BR954" s="47"/>
      <c r="BS954" s="47"/>
      <c r="BT954" s="47"/>
      <c r="BU954" s="47"/>
      <c r="BV954" s="47"/>
      <c r="BW954" s="47"/>
      <c r="BX954" s="47"/>
      <c r="BY954" s="47"/>
      <c r="BZ954" s="47"/>
      <c r="CA954" s="47"/>
      <c r="CB954" s="47"/>
      <c r="CC954" s="47"/>
      <c r="CD954" s="47"/>
      <c r="CE954" s="47"/>
      <c r="CF954" s="47"/>
      <c r="CG954" s="47"/>
      <c r="CH954" s="47"/>
      <c r="CI954" s="47"/>
      <c r="CJ954" s="47"/>
      <c r="CK954" s="47"/>
      <c r="CL954" s="47"/>
      <c r="CM954" s="47"/>
      <c r="CN954" s="47"/>
      <c r="CO954" s="47"/>
      <c r="CP954" s="47"/>
      <c r="CQ954" s="47"/>
      <c r="CR954" s="47"/>
      <c r="CS954" s="47"/>
      <c r="CT954" s="47"/>
      <c r="CU954" s="47"/>
      <c r="CV954" s="47"/>
      <c r="CW954" s="47"/>
      <c r="CX954" s="47"/>
      <c r="CY954" s="47"/>
      <c r="CZ954" s="47"/>
      <c r="DA954" s="47"/>
      <c r="DB954" s="47"/>
      <c r="DC954" s="47"/>
      <c r="DD954" s="47"/>
      <c r="DE954" s="47"/>
      <c r="DF954" s="47"/>
      <c r="DG954" s="47"/>
      <c r="DH954" s="47"/>
      <c r="DI954" s="47"/>
      <c r="DJ954" s="47"/>
      <c r="DK954" s="47"/>
      <c r="DL954" s="47"/>
      <c r="DM954" s="47"/>
      <c r="DN954" s="47"/>
      <c r="DO954" s="47"/>
      <c r="DP954" s="47"/>
      <c r="DQ954" s="47"/>
      <c r="DR954" s="47"/>
      <c r="DS954" s="47"/>
      <c r="DT954" s="47"/>
      <c r="DU954" s="47"/>
      <c r="DV954" s="47"/>
      <c r="DW954" s="47"/>
      <c r="DX954" s="47"/>
      <c r="DY954" s="47"/>
      <c r="DZ954" s="47"/>
      <c r="EA954" s="47"/>
      <c r="EB954" s="47"/>
      <c r="EC954" s="47"/>
      <c r="ED954" s="47"/>
      <c r="EE954" s="47"/>
      <c r="EF954" s="47"/>
      <c r="EG954" s="47"/>
      <c r="EH954" s="47"/>
      <c r="EI954" s="47"/>
      <c r="EJ954" s="47"/>
      <c r="EK954" s="47"/>
      <c r="EL954" s="47"/>
      <c r="EM954" s="47"/>
      <c r="EN954" s="47"/>
      <c r="EO954" s="47"/>
      <c r="EP954" s="47"/>
      <c r="EQ954" s="47"/>
      <c r="ER954" s="47"/>
      <c r="ES954" s="47"/>
      <c r="EX954" s="48"/>
      <c r="EY954" s="48"/>
      <c r="EZ954" s="48"/>
      <c r="FA954" s="48"/>
      <c r="FB954" s="48"/>
      <c r="FC954" s="48"/>
      <c r="FD954" s="48"/>
    </row>
    <row r="955" spans="1:160" s="19" customFormat="1" ht="15" customHeight="1" x14ac:dyDescent="0.25">
      <c r="A955" s="82"/>
      <c r="B955" s="82"/>
      <c r="C955" s="82"/>
      <c r="AF955" s="82"/>
      <c r="AG955" s="82"/>
      <c r="AH955" s="81"/>
      <c r="AI955" s="45"/>
      <c r="AJ955" s="46"/>
      <c r="AK955" s="46"/>
      <c r="AL955" s="46"/>
      <c r="AM955" s="46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  <c r="BF955" s="45"/>
      <c r="BG955" s="45"/>
      <c r="BH955" s="45"/>
      <c r="BI955" s="45"/>
      <c r="BJ955" s="45"/>
      <c r="BK955" s="45"/>
      <c r="BL955" s="45"/>
      <c r="BM955" s="45"/>
      <c r="BN955" s="45"/>
      <c r="BO955" s="45"/>
      <c r="BP955" s="45"/>
      <c r="BQ955" s="45"/>
      <c r="BR955" s="47"/>
      <c r="BS955" s="47"/>
      <c r="BT955" s="47"/>
      <c r="BU955" s="47"/>
      <c r="BV955" s="47"/>
      <c r="BW955" s="47"/>
      <c r="BX955" s="47"/>
      <c r="BY955" s="47"/>
      <c r="BZ955" s="47"/>
      <c r="CA955" s="47"/>
      <c r="CB955" s="47"/>
      <c r="CC955" s="47"/>
      <c r="CD955" s="47"/>
      <c r="CE955" s="47"/>
      <c r="CF955" s="47"/>
      <c r="CG955" s="47"/>
      <c r="CH955" s="47"/>
      <c r="CI955" s="47"/>
      <c r="CJ955" s="47"/>
      <c r="CK955" s="47"/>
      <c r="CL955" s="47"/>
      <c r="CM955" s="47"/>
      <c r="CN955" s="47"/>
      <c r="CO955" s="47"/>
      <c r="CP955" s="47"/>
      <c r="CQ955" s="47"/>
      <c r="CR955" s="47"/>
      <c r="CS955" s="47"/>
      <c r="CT955" s="47"/>
      <c r="CU955" s="47"/>
      <c r="CV955" s="47"/>
      <c r="CW955" s="47"/>
      <c r="CX955" s="47"/>
      <c r="CY955" s="47"/>
      <c r="CZ955" s="47"/>
      <c r="DA955" s="47"/>
      <c r="DB955" s="47"/>
      <c r="DC955" s="47"/>
      <c r="DD955" s="47"/>
      <c r="DE955" s="47"/>
      <c r="DF955" s="47"/>
      <c r="DG955" s="47"/>
      <c r="DH955" s="47"/>
      <c r="DI955" s="47"/>
      <c r="DJ955" s="47"/>
      <c r="DK955" s="47"/>
      <c r="DL955" s="47"/>
      <c r="DM955" s="47"/>
      <c r="DN955" s="47"/>
      <c r="DO955" s="47"/>
      <c r="DP955" s="47"/>
      <c r="DQ955" s="47"/>
      <c r="DR955" s="47"/>
      <c r="DS955" s="47"/>
      <c r="DT955" s="47"/>
      <c r="DU955" s="47"/>
      <c r="DV955" s="47"/>
      <c r="DW955" s="47"/>
      <c r="DX955" s="47"/>
      <c r="DY955" s="47"/>
      <c r="DZ955" s="47"/>
      <c r="EA955" s="47"/>
      <c r="EB955" s="47"/>
      <c r="EC955" s="47"/>
      <c r="ED955" s="47"/>
      <c r="EE955" s="47"/>
      <c r="EF955" s="47"/>
      <c r="EG955" s="47"/>
      <c r="EH955" s="47"/>
      <c r="EI955" s="47"/>
      <c r="EJ955" s="47"/>
      <c r="EK955" s="47"/>
      <c r="EL955" s="47"/>
      <c r="EM955" s="47"/>
      <c r="EN955" s="47"/>
      <c r="EO955" s="47"/>
      <c r="EP955" s="47"/>
      <c r="EQ955" s="47"/>
      <c r="ER955" s="47"/>
      <c r="ES955" s="47"/>
      <c r="EX955" s="48"/>
      <c r="EY955" s="48"/>
      <c r="EZ955" s="48"/>
      <c r="FA955" s="48"/>
      <c r="FB955" s="48"/>
      <c r="FC955" s="48"/>
      <c r="FD955" s="48"/>
    </row>
    <row r="956" spans="1:160" s="19" customFormat="1" ht="15" customHeight="1" x14ac:dyDescent="0.25">
      <c r="A956" s="82"/>
      <c r="B956" s="82"/>
      <c r="C956" s="82"/>
      <c r="AF956" s="82"/>
      <c r="AG956" s="82"/>
      <c r="AH956" s="81"/>
      <c r="AI956" s="45"/>
      <c r="AJ956" s="46"/>
      <c r="AK956" s="46"/>
      <c r="AL956" s="46"/>
      <c r="AM956" s="46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  <c r="BG956" s="45"/>
      <c r="BH956" s="45"/>
      <c r="BI956" s="45"/>
      <c r="BJ956" s="45"/>
      <c r="BK956" s="45"/>
      <c r="BL956" s="45"/>
      <c r="BM956" s="45"/>
      <c r="BN956" s="45"/>
      <c r="BO956" s="45"/>
      <c r="BP956" s="45"/>
      <c r="BQ956" s="45"/>
      <c r="BR956" s="47"/>
      <c r="BS956" s="47"/>
      <c r="BT956" s="47"/>
      <c r="BU956" s="47"/>
      <c r="BV956" s="47"/>
      <c r="BW956" s="47"/>
      <c r="BX956" s="47"/>
      <c r="BY956" s="47"/>
      <c r="BZ956" s="47"/>
      <c r="CA956" s="47"/>
      <c r="CB956" s="47"/>
      <c r="CC956" s="47"/>
      <c r="CD956" s="47"/>
      <c r="CE956" s="47"/>
      <c r="CF956" s="47"/>
      <c r="CG956" s="47"/>
      <c r="CH956" s="47"/>
      <c r="CI956" s="47"/>
      <c r="CJ956" s="47"/>
      <c r="CK956" s="47"/>
      <c r="CL956" s="47"/>
      <c r="CM956" s="47"/>
      <c r="CN956" s="47"/>
      <c r="CO956" s="47"/>
      <c r="CP956" s="47"/>
      <c r="CQ956" s="47"/>
      <c r="CR956" s="47"/>
      <c r="CS956" s="47"/>
      <c r="CT956" s="47"/>
      <c r="CU956" s="47"/>
      <c r="CV956" s="47"/>
      <c r="CW956" s="47"/>
      <c r="CX956" s="47"/>
      <c r="CY956" s="47"/>
      <c r="CZ956" s="47"/>
      <c r="DA956" s="47"/>
      <c r="DB956" s="47"/>
      <c r="DC956" s="47"/>
      <c r="DD956" s="47"/>
      <c r="DE956" s="47"/>
      <c r="DF956" s="47"/>
      <c r="DG956" s="47"/>
      <c r="DH956" s="47"/>
      <c r="DI956" s="47"/>
      <c r="DJ956" s="47"/>
      <c r="DK956" s="47"/>
      <c r="DL956" s="47"/>
      <c r="DM956" s="47"/>
      <c r="DN956" s="47"/>
      <c r="DO956" s="47"/>
      <c r="DP956" s="47"/>
      <c r="DQ956" s="47"/>
      <c r="DR956" s="47"/>
      <c r="DS956" s="47"/>
      <c r="DT956" s="47"/>
      <c r="DU956" s="47"/>
      <c r="DV956" s="47"/>
      <c r="DW956" s="47"/>
      <c r="DX956" s="47"/>
      <c r="DY956" s="47"/>
      <c r="DZ956" s="47"/>
      <c r="EA956" s="47"/>
      <c r="EB956" s="47"/>
      <c r="EC956" s="47"/>
      <c r="ED956" s="47"/>
      <c r="EE956" s="47"/>
      <c r="EF956" s="47"/>
      <c r="EG956" s="47"/>
      <c r="EH956" s="47"/>
      <c r="EI956" s="47"/>
      <c r="EJ956" s="47"/>
      <c r="EK956" s="47"/>
      <c r="EL956" s="47"/>
      <c r="EM956" s="47"/>
      <c r="EN956" s="47"/>
      <c r="EO956" s="47"/>
      <c r="EP956" s="47"/>
      <c r="EQ956" s="47"/>
      <c r="ER956" s="47"/>
      <c r="ES956" s="47"/>
      <c r="EX956" s="48"/>
      <c r="EY956" s="48"/>
      <c r="EZ956" s="48"/>
      <c r="FA956" s="48"/>
      <c r="FB956" s="48"/>
      <c r="FC956" s="48"/>
      <c r="FD956" s="48"/>
    </row>
    <row r="957" spans="1:160" s="19" customFormat="1" ht="15" customHeight="1" x14ac:dyDescent="0.25">
      <c r="A957" s="82"/>
      <c r="B957" s="82"/>
      <c r="C957" s="82"/>
      <c r="AF957" s="82"/>
      <c r="AG957" s="82"/>
      <c r="AH957" s="81"/>
      <c r="AI957" s="45"/>
      <c r="AJ957" s="46"/>
      <c r="AK957" s="46"/>
      <c r="AL957" s="46"/>
      <c r="AM957" s="46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  <c r="BF957" s="45"/>
      <c r="BG957" s="45"/>
      <c r="BH957" s="45"/>
      <c r="BI957" s="45"/>
      <c r="BJ957" s="45"/>
      <c r="BK957" s="45"/>
      <c r="BL957" s="45"/>
      <c r="BM957" s="45"/>
      <c r="BN957" s="45"/>
      <c r="BO957" s="45"/>
      <c r="BP957" s="45"/>
      <c r="BQ957" s="45"/>
      <c r="BR957" s="47"/>
      <c r="BS957" s="47"/>
      <c r="BT957" s="47"/>
      <c r="BU957" s="47"/>
      <c r="BV957" s="47"/>
      <c r="BW957" s="47"/>
      <c r="BX957" s="47"/>
      <c r="BY957" s="47"/>
      <c r="BZ957" s="47"/>
      <c r="CA957" s="47"/>
      <c r="CB957" s="47"/>
      <c r="CC957" s="47"/>
      <c r="CD957" s="47"/>
      <c r="CE957" s="47"/>
      <c r="CF957" s="47"/>
      <c r="CG957" s="47"/>
      <c r="CH957" s="47"/>
      <c r="CI957" s="47"/>
      <c r="CJ957" s="47"/>
      <c r="CK957" s="47"/>
      <c r="CL957" s="47"/>
      <c r="CM957" s="47"/>
      <c r="CN957" s="47"/>
      <c r="CO957" s="47"/>
      <c r="CP957" s="47"/>
      <c r="CQ957" s="47"/>
      <c r="CR957" s="47"/>
      <c r="CS957" s="47"/>
      <c r="CT957" s="47"/>
      <c r="CU957" s="47"/>
      <c r="CV957" s="47"/>
      <c r="CW957" s="47"/>
      <c r="CX957" s="47"/>
      <c r="CY957" s="47"/>
      <c r="CZ957" s="47"/>
      <c r="DA957" s="47"/>
      <c r="DB957" s="47"/>
      <c r="DC957" s="47"/>
      <c r="DD957" s="47"/>
      <c r="DE957" s="47"/>
      <c r="DF957" s="47"/>
      <c r="DG957" s="47"/>
      <c r="DH957" s="47"/>
      <c r="DI957" s="47"/>
      <c r="DJ957" s="47"/>
      <c r="DK957" s="47"/>
      <c r="DL957" s="47"/>
      <c r="DM957" s="47"/>
      <c r="DN957" s="47"/>
      <c r="DO957" s="47"/>
      <c r="DP957" s="47"/>
      <c r="DQ957" s="47"/>
      <c r="DR957" s="47"/>
      <c r="DS957" s="47"/>
      <c r="DT957" s="47"/>
      <c r="DU957" s="47"/>
      <c r="DV957" s="47"/>
      <c r="DW957" s="47"/>
      <c r="DX957" s="47"/>
      <c r="DY957" s="47"/>
      <c r="DZ957" s="47"/>
      <c r="EA957" s="47"/>
      <c r="EB957" s="47"/>
      <c r="EC957" s="47"/>
      <c r="ED957" s="47"/>
      <c r="EE957" s="47"/>
      <c r="EF957" s="47"/>
      <c r="EG957" s="47"/>
      <c r="EH957" s="47"/>
      <c r="EI957" s="47"/>
      <c r="EJ957" s="47"/>
      <c r="EK957" s="47"/>
      <c r="EL957" s="47"/>
      <c r="EM957" s="47"/>
      <c r="EN957" s="47"/>
      <c r="EO957" s="47"/>
      <c r="EP957" s="47"/>
      <c r="EQ957" s="47"/>
      <c r="ER957" s="47"/>
      <c r="ES957" s="47"/>
      <c r="EX957" s="48"/>
      <c r="EY957" s="48"/>
      <c r="EZ957" s="48"/>
      <c r="FA957" s="48"/>
      <c r="FB957" s="48"/>
      <c r="FC957" s="48"/>
      <c r="FD957" s="48"/>
    </row>
    <row r="958" spans="1:160" s="19" customFormat="1" ht="15" customHeight="1" x14ac:dyDescent="0.25">
      <c r="A958" s="82"/>
      <c r="B958" s="82"/>
      <c r="C958" s="82"/>
      <c r="AF958" s="82"/>
      <c r="AG958" s="82"/>
      <c r="AH958" s="81"/>
      <c r="AI958" s="45"/>
      <c r="AJ958" s="46"/>
      <c r="AK958" s="46"/>
      <c r="AL958" s="46"/>
      <c r="AM958" s="46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  <c r="BF958" s="45"/>
      <c r="BG958" s="45"/>
      <c r="BH958" s="45"/>
      <c r="BI958" s="45"/>
      <c r="BJ958" s="45"/>
      <c r="BK958" s="45"/>
      <c r="BL958" s="45"/>
      <c r="BM958" s="45"/>
      <c r="BN958" s="45"/>
      <c r="BO958" s="45"/>
      <c r="BP958" s="45"/>
      <c r="BQ958" s="45"/>
      <c r="BR958" s="47"/>
      <c r="BS958" s="47"/>
      <c r="BT958" s="47"/>
      <c r="BU958" s="47"/>
      <c r="BV958" s="47"/>
      <c r="BW958" s="47"/>
      <c r="BX958" s="47"/>
      <c r="BY958" s="47"/>
      <c r="BZ958" s="47"/>
      <c r="CA958" s="47"/>
      <c r="CB958" s="47"/>
      <c r="CC958" s="47"/>
      <c r="CD958" s="47"/>
      <c r="CE958" s="47"/>
      <c r="CF958" s="47"/>
      <c r="CG958" s="47"/>
      <c r="CH958" s="47"/>
      <c r="CI958" s="47"/>
      <c r="CJ958" s="47"/>
      <c r="CK958" s="47"/>
      <c r="CL958" s="47"/>
      <c r="CM958" s="47"/>
      <c r="CN958" s="47"/>
      <c r="CO958" s="47"/>
      <c r="CP958" s="47"/>
      <c r="CQ958" s="47"/>
      <c r="CR958" s="47"/>
      <c r="CS958" s="47"/>
      <c r="CT958" s="47"/>
      <c r="CU958" s="47"/>
      <c r="CV958" s="47"/>
      <c r="CW958" s="47"/>
      <c r="CX958" s="47"/>
      <c r="CY958" s="47"/>
      <c r="CZ958" s="47"/>
      <c r="DA958" s="47"/>
      <c r="DB958" s="47"/>
      <c r="DC958" s="47"/>
      <c r="DD958" s="47"/>
      <c r="DE958" s="47"/>
      <c r="DF958" s="47"/>
      <c r="DG958" s="47"/>
      <c r="DH958" s="47"/>
      <c r="DI958" s="47"/>
      <c r="DJ958" s="47"/>
      <c r="DK958" s="47"/>
      <c r="DL958" s="47"/>
      <c r="DM958" s="47"/>
      <c r="DN958" s="47"/>
      <c r="DO958" s="47"/>
      <c r="DP958" s="47"/>
      <c r="DQ958" s="47"/>
      <c r="DR958" s="47"/>
      <c r="DS958" s="47"/>
      <c r="DT958" s="47"/>
      <c r="DU958" s="47"/>
      <c r="DV958" s="47"/>
      <c r="DW958" s="47"/>
      <c r="DX958" s="47"/>
      <c r="DY958" s="47"/>
      <c r="DZ958" s="47"/>
      <c r="EA958" s="47"/>
      <c r="EB958" s="47"/>
      <c r="EC958" s="47"/>
      <c r="ED958" s="47"/>
      <c r="EE958" s="47"/>
      <c r="EF958" s="47"/>
      <c r="EG958" s="47"/>
      <c r="EH958" s="47"/>
      <c r="EI958" s="47"/>
      <c r="EJ958" s="47"/>
      <c r="EK958" s="47"/>
      <c r="EL958" s="47"/>
      <c r="EM958" s="47"/>
      <c r="EN958" s="47"/>
      <c r="EO958" s="47"/>
      <c r="EP958" s="47"/>
      <c r="EQ958" s="47"/>
      <c r="ER958" s="47"/>
      <c r="ES958" s="47"/>
      <c r="EX958" s="48"/>
      <c r="EY958" s="48"/>
      <c r="EZ958" s="48"/>
      <c r="FA958" s="48"/>
      <c r="FB958" s="48"/>
      <c r="FC958" s="48"/>
      <c r="FD958" s="48"/>
    </row>
    <row r="959" spans="1:160" s="19" customFormat="1" ht="15" customHeight="1" x14ac:dyDescent="0.25">
      <c r="A959" s="82"/>
      <c r="B959" s="82"/>
      <c r="C959" s="82"/>
      <c r="AF959" s="82"/>
      <c r="AG959" s="82"/>
      <c r="AH959" s="81"/>
      <c r="AI959" s="45"/>
      <c r="AJ959" s="46"/>
      <c r="AK959" s="46"/>
      <c r="AL959" s="46"/>
      <c r="AM959" s="46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  <c r="BG959" s="45"/>
      <c r="BH959" s="45"/>
      <c r="BI959" s="45"/>
      <c r="BJ959" s="45"/>
      <c r="BK959" s="45"/>
      <c r="BL959" s="45"/>
      <c r="BM959" s="45"/>
      <c r="BN959" s="45"/>
      <c r="BO959" s="45"/>
      <c r="BP959" s="45"/>
      <c r="BQ959" s="45"/>
      <c r="BR959" s="47"/>
      <c r="BS959" s="47"/>
      <c r="BT959" s="47"/>
      <c r="BU959" s="47"/>
      <c r="BV959" s="47"/>
      <c r="BW959" s="47"/>
      <c r="BX959" s="47"/>
      <c r="BY959" s="47"/>
      <c r="BZ959" s="47"/>
      <c r="CA959" s="47"/>
      <c r="CB959" s="47"/>
      <c r="CC959" s="47"/>
      <c r="CD959" s="47"/>
      <c r="CE959" s="47"/>
      <c r="CF959" s="47"/>
      <c r="CG959" s="47"/>
      <c r="CH959" s="47"/>
      <c r="CI959" s="47"/>
      <c r="CJ959" s="47"/>
      <c r="CK959" s="47"/>
      <c r="CL959" s="47"/>
      <c r="CM959" s="47"/>
      <c r="CN959" s="47"/>
      <c r="CO959" s="47"/>
      <c r="CP959" s="47"/>
      <c r="CQ959" s="47"/>
      <c r="CR959" s="47"/>
      <c r="CS959" s="47"/>
      <c r="CT959" s="47"/>
      <c r="CU959" s="47"/>
      <c r="CV959" s="47"/>
      <c r="CW959" s="47"/>
      <c r="CX959" s="47"/>
      <c r="CY959" s="47"/>
      <c r="CZ959" s="47"/>
      <c r="DA959" s="47"/>
      <c r="DB959" s="47"/>
      <c r="DC959" s="47"/>
      <c r="DD959" s="47"/>
      <c r="DE959" s="47"/>
      <c r="DF959" s="47"/>
      <c r="DG959" s="47"/>
      <c r="DH959" s="47"/>
      <c r="DI959" s="47"/>
      <c r="DJ959" s="47"/>
      <c r="DK959" s="47"/>
      <c r="DL959" s="47"/>
      <c r="DM959" s="47"/>
      <c r="DN959" s="47"/>
      <c r="DO959" s="47"/>
      <c r="DP959" s="47"/>
      <c r="DQ959" s="47"/>
      <c r="DR959" s="47"/>
      <c r="DS959" s="47"/>
      <c r="DT959" s="47"/>
      <c r="DU959" s="47"/>
      <c r="DV959" s="47"/>
      <c r="DW959" s="47"/>
      <c r="DX959" s="47"/>
      <c r="DY959" s="47"/>
      <c r="DZ959" s="47"/>
      <c r="EA959" s="47"/>
      <c r="EB959" s="47"/>
      <c r="EC959" s="47"/>
      <c r="ED959" s="47"/>
      <c r="EE959" s="47"/>
      <c r="EF959" s="47"/>
      <c r="EG959" s="47"/>
      <c r="EH959" s="47"/>
      <c r="EI959" s="47"/>
      <c r="EJ959" s="47"/>
      <c r="EK959" s="47"/>
      <c r="EL959" s="47"/>
      <c r="EM959" s="47"/>
      <c r="EN959" s="47"/>
      <c r="EO959" s="47"/>
      <c r="EP959" s="47"/>
      <c r="EQ959" s="47"/>
      <c r="ER959" s="47"/>
      <c r="ES959" s="47"/>
      <c r="EX959" s="48"/>
      <c r="EY959" s="48"/>
      <c r="EZ959" s="48"/>
      <c r="FA959" s="48"/>
      <c r="FB959" s="48"/>
      <c r="FC959" s="48"/>
      <c r="FD959" s="48"/>
    </row>
    <row r="960" spans="1:160" s="19" customFormat="1" ht="15" customHeight="1" x14ac:dyDescent="0.25">
      <c r="A960" s="82"/>
      <c r="B960" s="82"/>
      <c r="C960" s="82"/>
      <c r="AF960" s="82"/>
      <c r="AG960" s="82"/>
      <c r="AH960" s="81"/>
      <c r="AI960" s="45"/>
      <c r="AJ960" s="46"/>
      <c r="AK960" s="46"/>
      <c r="AL960" s="46"/>
      <c r="AM960" s="46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  <c r="BF960" s="45"/>
      <c r="BG960" s="45"/>
      <c r="BH960" s="45"/>
      <c r="BI960" s="45"/>
      <c r="BJ960" s="45"/>
      <c r="BK960" s="45"/>
      <c r="BL960" s="45"/>
      <c r="BM960" s="45"/>
      <c r="BN960" s="45"/>
      <c r="BO960" s="45"/>
      <c r="BP960" s="45"/>
      <c r="BQ960" s="45"/>
      <c r="BR960" s="47"/>
      <c r="BS960" s="47"/>
      <c r="BT960" s="47"/>
      <c r="BU960" s="47"/>
      <c r="BV960" s="47"/>
      <c r="BW960" s="47"/>
      <c r="BX960" s="47"/>
      <c r="BY960" s="47"/>
      <c r="BZ960" s="47"/>
      <c r="CA960" s="47"/>
      <c r="CB960" s="47"/>
      <c r="CC960" s="47"/>
      <c r="CD960" s="47"/>
      <c r="CE960" s="47"/>
      <c r="CF960" s="47"/>
      <c r="CG960" s="47"/>
      <c r="CH960" s="47"/>
      <c r="CI960" s="47"/>
      <c r="CJ960" s="47"/>
      <c r="CK960" s="47"/>
      <c r="CL960" s="47"/>
      <c r="CM960" s="47"/>
      <c r="CN960" s="47"/>
      <c r="CO960" s="47"/>
      <c r="CP960" s="47"/>
      <c r="CQ960" s="47"/>
      <c r="CR960" s="47"/>
      <c r="CS960" s="47"/>
      <c r="CT960" s="47"/>
      <c r="CU960" s="47"/>
      <c r="CV960" s="47"/>
      <c r="CW960" s="47"/>
      <c r="CX960" s="47"/>
      <c r="CY960" s="47"/>
      <c r="CZ960" s="47"/>
      <c r="DA960" s="47"/>
      <c r="DB960" s="47"/>
      <c r="DC960" s="47"/>
      <c r="DD960" s="47"/>
      <c r="DE960" s="47"/>
      <c r="DF960" s="47"/>
      <c r="DG960" s="47"/>
      <c r="DH960" s="47"/>
      <c r="DI960" s="47"/>
      <c r="DJ960" s="47"/>
      <c r="DK960" s="47"/>
      <c r="DL960" s="47"/>
      <c r="DM960" s="47"/>
      <c r="DN960" s="47"/>
      <c r="DO960" s="47"/>
      <c r="DP960" s="47"/>
      <c r="DQ960" s="47"/>
      <c r="DR960" s="47"/>
      <c r="DS960" s="47"/>
      <c r="DT960" s="47"/>
      <c r="DU960" s="47"/>
      <c r="DV960" s="47"/>
      <c r="DW960" s="47"/>
      <c r="DX960" s="47"/>
      <c r="DY960" s="47"/>
      <c r="DZ960" s="47"/>
      <c r="EA960" s="47"/>
      <c r="EB960" s="47"/>
      <c r="EC960" s="47"/>
      <c r="ED960" s="47"/>
      <c r="EE960" s="47"/>
      <c r="EF960" s="47"/>
      <c r="EG960" s="47"/>
      <c r="EH960" s="47"/>
      <c r="EI960" s="47"/>
      <c r="EJ960" s="47"/>
      <c r="EK960" s="47"/>
      <c r="EL960" s="47"/>
      <c r="EM960" s="47"/>
      <c r="EN960" s="47"/>
      <c r="EO960" s="47"/>
      <c r="EP960" s="47"/>
      <c r="EQ960" s="47"/>
      <c r="ER960" s="47"/>
      <c r="ES960" s="47"/>
      <c r="EX960" s="48"/>
      <c r="EY960" s="48"/>
      <c r="EZ960" s="48"/>
      <c r="FA960" s="48"/>
      <c r="FB960" s="48"/>
      <c r="FC960" s="48"/>
      <c r="FD960" s="48"/>
    </row>
    <row r="961" spans="1:160" s="19" customFormat="1" ht="15" customHeight="1" x14ac:dyDescent="0.25">
      <c r="A961" s="82"/>
      <c r="B961" s="82"/>
      <c r="C961" s="82"/>
      <c r="AF961" s="82"/>
      <c r="AG961" s="82"/>
      <c r="AH961" s="81"/>
      <c r="AI961" s="45"/>
      <c r="AJ961" s="46"/>
      <c r="AK961" s="46"/>
      <c r="AL961" s="46"/>
      <c r="AM961" s="46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  <c r="BF961" s="45"/>
      <c r="BG961" s="45"/>
      <c r="BH961" s="45"/>
      <c r="BI961" s="45"/>
      <c r="BJ961" s="45"/>
      <c r="BK961" s="45"/>
      <c r="BL961" s="45"/>
      <c r="BM961" s="45"/>
      <c r="BN961" s="45"/>
      <c r="BO961" s="45"/>
      <c r="BP961" s="45"/>
      <c r="BQ961" s="45"/>
      <c r="BR961" s="47"/>
      <c r="BS961" s="47"/>
      <c r="BT961" s="47"/>
      <c r="BU961" s="47"/>
      <c r="BV961" s="47"/>
      <c r="BW961" s="47"/>
      <c r="BX961" s="47"/>
      <c r="BY961" s="47"/>
      <c r="BZ961" s="47"/>
      <c r="CA961" s="47"/>
      <c r="CB961" s="47"/>
      <c r="CC961" s="47"/>
      <c r="CD961" s="47"/>
      <c r="CE961" s="47"/>
      <c r="CF961" s="47"/>
      <c r="CG961" s="47"/>
      <c r="CH961" s="47"/>
      <c r="CI961" s="47"/>
      <c r="CJ961" s="47"/>
      <c r="CK961" s="47"/>
      <c r="CL961" s="47"/>
      <c r="CM961" s="47"/>
      <c r="CN961" s="47"/>
      <c r="CO961" s="47"/>
      <c r="CP961" s="47"/>
      <c r="CQ961" s="47"/>
      <c r="CR961" s="47"/>
      <c r="CS961" s="47"/>
      <c r="CT961" s="47"/>
      <c r="CU961" s="47"/>
      <c r="CV961" s="47"/>
      <c r="CW961" s="47"/>
      <c r="CX961" s="47"/>
      <c r="CY961" s="47"/>
      <c r="CZ961" s="47"/>
      <c r="DA961" s="47"/>
      <c r="DB961" s="47"/>
      <c r="DC961" s="47"/>
      <c r="DD961" s="47"/>
      <c r="DE961" s="47"/>
      <c r="DF961" s="47"/>
      <c r="DG961" s="47"/>
      <c r="DH961" s="47"/>
      <c r="DI961" s="47"/>
      <c r="DJ961" s="47"/>
      <c r="DK961" s="47"/>
      <c r="DL961" s="47"/>
      <c r="DM961" s="47"/>
      <c r="DN961" s="47"/>
      <c r="DO961" s="47"/>
      <c r="DP961" s="47"/>
      <c r="DQ961" s="47"/>
      <c r="DR961" s="47"/>
      <c r="DS961" s="47"/>
      <c r="DT961" s="47"/>
      <c r="DU961" s="47"/>
      <c r="DV961" s="47"/>
      <c r="DW961" s="47"/>
      <c r="DX961" s="47"/>
      <c r="DY961" s="47"/>
      <c r="DZ961" s="47"/>
      <c r="EA961" s="47"/>
      <c r="EB961" s="47"/>
      <c r="EC961" s="47"/>
      <c r="ED961" s="47"/>
      <c r="EE961" s="47"/>
      <c r="EF961" s="47"/>
      <c r="EG961" s="47"/>
      <c r="EH961" s="47"/>
      <c r="EI961" s="47"/>
      <c r="EJ961" s="47"/>
      <c r="EK961" s="47"/>
      <c r="EL961" s="47"/>
      <c r="EM961" s="47"/>
      <c r="EN961" s="47"/>
      <c r="EO961" s="47"/>
      <c r="EP961" s="47"/>
      <c r="EQ961" s="47"/>
      <c r="ER961" s="47"/>
      <c r="ES961" s="47"/>
      <c r="EX961" s="48"/>
      <c r="EY961" s="48"/>
      <c r="EZ961" s="48"/>
      <c r="FA961" s="48"/>
      <c r="FB961" s="48"/>
      <c r="FC961" s="48"/>
      <c r="FD961" s="48"/>
    </row>
    <row r="962" spans="1:160" s="19" customFormat="1" ht="15" customHeight="1" x14ac:dyDescent="0.25">
      <c r="A962" s="82"/>
      <c r="B962" s="82"/>
      <c r="C962" s="82"/>
      <c r="AF962" s="82"/>
      <c r="AG962" s="82"/>
      <c r="AH962" s="81"/>
      <c r="AI962" s="45"/>
      <c r="AJ962" s="46"/>
      <c r="AK962" s="46"/>
      <c r="AL962" s="46"/>
      <c r="AM962" s="46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  <c r="BF962" s="45"/>
      <c r="BG962" s="45"/>
      <c r="BH962" s="45"/>
      <c r="BI962" s="45"/>
      <c r="BJ962" s="45"/>
      <c r="BK962" s="45"/>
      <c r="BL962" s="45"/>
      <c r="BM962" s="45"/>
      <c r="BN962" s="45"/>
      <c r="BO962" s="45"/>
      <c r="BP962" s="45"/>
      <c r="BQ962" s="45"/>
      <c r="BR962" s="47"/>
      <c r="BS962" s="47"/>
      <c r="BT962" s="47"/>
      <c r="BU962" s="47"/>
      <c r="BV962" s="47"/>
      <c r="BW962" s="47"/>
      <c r="BX962" s="47"/>
      <c r="BY962" s="47"/>
      <c r="BZ962" s="47"/>
      <c r="CA962" s="47"/>
      <c r="CB962" s="47"/>
      <c r="CC962" s="47"/>
      <c r="CD962" s="47"/>
      <c r="CE962" s="47"/>
      <c r="CF962" s="47"/>
      <c r="CG962" s="47"/>
      <c r="CH962" s="47"/>
      <c r="CI962" s="47"/>
      <c r="CJ962" s="47"/>
      <c r="CK962" s="47"/>
      <c r="CL962" s="47"/>
      <c r="CM962" s="47"/>
      <c r="CN962" s="47"/>
      <c r="CO962" s="47"/>
      <c r="CP962" s="47"/>
      <c r="CQ962" s="47"/>
      <c r="CR962" s="47"/>
      <c r="CS962" s="47"/>
      <c r="CT962" s="47"/>
      <c r="CU962" s="47"/>
      <c r="CV962" s="47"/>
      <c r="CW962" s="47"/>
      <c r="CX962" s="47"/>
      <c r="CY962" s="47"/>
      <c r="CZ962" s="47"/>
      <c r="DA962" s="47"/>
      <c r="DB962" s="47"/>
      <c r="DC962" s="47"/>
      <c r="DD962" s="47"/>
      <c r="DE962" s="47"/>
      <c r="DF962" s="47"/>
      <c r="DG962" s="47"/>
      <c r="DH962" s="47"/>
      <c r="DI962" s="47"/>
      <c r="DJ962" s="47"/>
      <c r="DK962" s="47"/>
      <c r="DL962" s="47"/>
      <c r="DM962" s="47"/>
      <c r="DN962" s="47"/>
      <c r="DO962" s="47"/>
      <c r="DP962" s="47"/>
      <c r="DQ962" s="47"/>
      <c r="DR962" s="47"/>
      <c r="DS962" s="47"/>
      <c r="DT962" s="47"/>
      <c r="DU962" s="47"/>
      <c r="DV962" s="47"/>
      <c r="DW962" s="47"/>
      <c r="DX962" s="47"/>
      <c r="DY962" s="47"/>
      <c r="DZ962" s="47"/>
      <c r="EA962" s="47"/>
      <c r="EB962" s="47"/>
      <c r="EC962" s="47"/>
      <c r="ED962" s="47"/>
      <c r="EE962" s="47"/>
      <c r="EF962" s="47"/>
      <c r="EG962" s="47"/>
      <c r="EH962" s="47"/>
      <c r="EI962" s="47"/>
      <c r="EJ962" s="47"/>
      <c r="EK962" s="47"/>
      <c r="EL962" s="47"/>
      <c r="EM962" s="47"/>
      <c r="EN962" s="47"/>
      <c r="EO962" s="47"/>
      <c r="EP962" s="47"/>
      <c r="EQ962" s="47"/>
      <c r="ER962" s="47"/>
      <c r="ES962" s="47"/>
      <c r="EX962" s="48"/>
      <c r="EY962" s="48"/>
      <c r="EZ962" s="48"/>
      <c r="FA962" s="48"/>
      <c r="FB962" s="48"/>
      <c r="FC962" s="48"/>
      <c r="FD962" s="48"/>
    </row>
    <row r="963" spans="1:160" s="19" customFormat="1" ht="15" customHeight="1" x14ac:dyDescent="0.25">
      <c r="A963" s="82"/>
      <c r="B963" s="82"/>
      <c r="C963" s="82"/>
      <c r="AF963" s="82"/>
      <c r="AG963" s="82"/>
      <c r="AH963" s="81"/>
      <c r="AI963" s="45"/>
      <c r="AJ963" s="46"/>
      <c r="AK963" s="46"/>
      <c r="AL963" s="46"/>
      <c r="AM963" s="46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  <c r="BF963" s="45"/>
      <c r="BG963" s="45"/>
      <c r="BH963" s="45"/>
      <c r="BI963" s="45"/>
      <c r="BJ963" s="45"/>
      <c r="BK963" s="45"/>
      <c r="BL963" s="45"/>
      <c r="BM963" s="45"/>
      <c r="BN963" s="45"/>
      <c r="BO963" s="45"/>
      <c r="BP963" s="45"/>
      <c r="BQ963" s="45"/>
      <c r="BR963" s="47"/>
      <c r="BS963" s="47"/>
      <c r="BT963" s="47"/>
      <c r="BU963" s="47"/>
      <c r="BV963" s="47"/>
      <c r="BW963" s="47"/>
      <c r="BX963" s="47"/>
      <c r="BY963" s="47"/>
      <c r="BZ963" s="47"/>
      <c r="CA963" s="47"/>
      <c r="CB963" s="47"/>
      <c r="CC963" s="47"/>
      <c r="CD963" s="47"/>
      <c r="CE963" s="47"/>
      <c r="CF963" s="47"/>
      <c r="CG963" s="47"/>
      <c r="CH963" s="47"/>
      <c r="CI963" s="47"/>
      <c r="CJ963" s="47"/>
      <c r="CK963" s="47"/>
      <c r="CL963" s="47"/>
      <c r="CM963" s="47"/>
      <c r="CN963" s="47"/>
      <c r="CO963" s="47"/>
      <c r="CP963" s="47"/>
      <c r="CQ963" s="47"/>
      <c r="CR963" s="47"/>
      <c r="CS963" s="47"/>
      <c r="CT963" s="47"/>
      <c r="CU963" s="47"/>
      <c r="CV963" s="47"/>
      <c r="CW963" s="47"/>
      <c r="CX963" s="47"/>
      <c r="CY963" s="47"/>
      <c r="CZ963" s="47"/>
      <c r="DA963" s="47"/>
      <c r="DB963" s="47"/>
      <c r="DC963" s="47"/>
      <c r="DD963" s="47"/>
      <c r="DE963" s="47"/>
      <c r="DF963" s="47"/>
      <c r="DG963" s="47"/>
      <c r="DH963" s="47"/>
      <c r="DI963" s="47"/>
      <c r="DJ963" s="47"/>
      <c r="DK963" s="47"/>
      <c r="DL963" s="47"/>
      <c r="DM963" s="47"/>
      <c r="DN963" s="47"/>
      <c r="DO963" s="47"/>
      <c r="DP963" s="47"/>
      <c r="DQ963" s="47"/>
      <c r="DR963" s="47"/>
      <c r="DS963" s="47"/>
      <c r="DT963" s="47"/>
      <c r="DU963" s="47"/>
      <c r="DV963" s="47"/>
      <c r="DW963" s="47"/>
      <c r="DX963" s="47"/>
      <c r="DY963" s="47"/>
      <c r="DZ963" s="47"/>
      <c r="EA963" s="47"/>
      <c r="EB963" s="47"/>
      <c r="EC963" s="47"/>
      <c r="ED963" s="47"/>
      <c r="EE963" s="47"/>
      <c r="EF963" s="47"/>
      <c r="EG963" s="47"/>
      <c r="EH963" s="47"/>
      <c r="EI963" s="47"/>
      <c r="EJ963" s="47"/>
      <c r="EK963" s="47"/>
      <c r="EL963" s="47"/>
      <c r="EM963" s="47"/>
      <c r="EN963" s="47"/>
      <c r="EO963" s="47"/>
      <c r="EP963" s="47"/>
      <c r="EQ963" s="47"/>
      <c r="ER963" s="47"/>
      <c r="ES963" s="47"/>
      <c r="EX963" s="48"/>
      <c r="EY963" s="48"/>
      <c r="EZ963" s="48"/>
      <c r="FA963" s="48"/>
      <c r="FB963" s="48"/>
      <c r="FC963" s="48"/>
      <c r="FD963" s="48"/>
    </row>
    <row r="964" spans="1:160" s="19" customFormat="1" ht="15" customHeight="1" x14ac:dyDescent="0.25">
      <c r="A964" s="82"/>
      <c r="B964" s="82"/>
      <c r="C964" s="82"/>
      <c r="AF964" s="82"/>
      <c r="AG964" s="82"/>
      <c r="AH964" s="81"/>
      <c r="AI964" s="45"/>
      <c r="AJ964" s="46"/>
      <c r="AK964" s="46"/>
      <c r="AL964" s="46"/>
      <c r="AM964" s="46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  <c r="BF964" s="45"/>
      <c r="BG964" s="45"/>
      <c r="BH964" s="45"/>
      <c r="BI964" s="45"/>
      <c r="BJ964" s="45"/>
      <c r="BK964" s="45"/>
      <c r="BL964" s="45"/>
      <c r="BM964" s="45"/>
      <c r="BN964" s="45"/>
      <c r="BO964" s="45"/>
      <c r="BP964" s="45"/>
      <c r="BQ964" s="45"/>
      <c r="BR964" s="47"/>
      <c r="BS964" s="47"/>
      <c r="BT964" s="47"/>
      <c r="BU964" s="47"/>
      <c r="BV964" s="47"/>
      <c r="BW964" s="47"/>
      <c r="BX964" s="47"/>
      <c r="BY964" s="47"/>
      <c r="BZ964" s="47"/>
      <c r="CA964" s="47"/>
      <c r="CB964" s="47"/>
      <c r="CC964" s="47"/>
      <c r="CD964" s="47"/>
      <c r="CE964" s="47"/>
      <c r="CF964" s="47"/>
      <c r="CG964" s="47"/>
      <c r="CH964" s="47"/>
      <c r="CI964" s="47"/>
      <c r="CJ964" s="47"/>
      <c r="CK964" s="47"/>
      <c r="CL964" s="47"/>
      <c r="CM964" s="47"/>
      <c r="CN964" s="47"/>
      <c r="CO964" s="47"/>
      <c r="CP964" s="47"/>
      <c r="CQ964" s="47"/>
      <c r="CR964" s="47"/>
      <c r="CS964" s="47"/>
      <c r="CT964" s="47"/>
      <c r="CU964" s="47"/>
      <c r="CV964" s="47"/>
      <c r="CW964" s="47"/>
      <c r="CX964" s="47"/>
      <c r="CY964" s="47"/>
      <c r="CZ964" s="47"/>
      <c r="DA964" s="47"/>
      <c r="DB964" s="47"/>
      <c r="DC964" s="47"/>
      <c r="DD964" s="47"/>
      <c r="DE964" s="47"/>
      <c r="DF964" s="47"/>
      <c r="DG964" s="47"/>
      <c r="DH964" s="47"/>
      <c r="DI964" s="47"/>
      <c r="DJ964" s="47"/>
      <c r="DK964" s="47"/>
      <c r="DL964" s="47"/>
      <c r="DM964" s="47"/>
      <c r="DN964" s="47"/>
      <c r="DO964" s="47"/>
      <c r="DP964" s="47"/>
      <c r="DQ964" s="47"/>
      <c r="DR964" s="47"/>
      <c r="DS964" s="47"/>
      <c r="DT964" s="47"/>
      <c r="DU964" s="47"/>
      <c r="DV964" s="47"/>
      <c r="DW964" s="47"/>
      <c r="DX964" s="47"/>
      <c r="DY964" s="47"/>
      <c r="DZ964" s="47"/>
      <c r="EA964" s="47"/>
      <c r="EB964" s="47"/>
      <c r="EC964" s="47"/>
      <c r="ED964" s="47"/>
      <c r="EE964" s="47"/>
      <c r="EF964" s="47"/>
      <c r="EG964" s="47"/>
      <c r="EH964" s="47"/>
      <c r="EI964" s="47"/>
      <c r="EJ964" s="47"/>
      <c r="EK964" s="47"/>
      <c r="EL964" s="47"/>
      <c r="EM964" s="47"/>
      <c r="EN964" s="47"/>
      <c r="EO964" s="47"/>
      <c r="EP964" s="47"/>
      <c r="EQ964" s="47"/>
      <c r="ER964" s="47"/>
      <c r="ES964" s="47"/>
      <c r="EX964" s="48"/>
      <c r="EY964" s="48"/>
      <c r="EZ964" s="48"/>
      <c r="FA964" s="48"/>
      <c r="FB964" s="48"/>
      <c r="FC964" s="48"/>
      <c r="FD964" s="48"/>
    </row>
    <row r="965" spans="1:160" s="19" customFormat="1" ht="15" customHeight="1" x14ac:dyDescent="0.25">
      <c r="A965" s="82"/>
      <c r="B965" s="82"/>
      <c r="C965" s="82"/>
      <c r="AF965" s="82"/>
      <c r="AG965" s="82"/>
      <c r="AH965" s="81"/>
      <c r="AI965" s="45"/>
      <c r="AJ965" s="46"/>
      <c r="AK965" s="46"/>
      <c r="AL965" s="46"/>
      <c r="AM965" s="46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  <c r="BF965" s="45"/>
      <c r="BG965" s="45"/>
      <c r="BH965" s="45"/>
      <c r="BI965" s="45"/>
      <c r="BJ965" s="45"/>
      <c r="BK965" s="45"/>
      <c r="BL965" s="45"/>
      <c r="BM965" s="45"/>
      <c r="BN965" s="45"/>
      <c r="BO965" s="45"/>
      <c r="BP965" s="45"/>
      <c r="BQ965" s="45"/>
      <c r="BR965" s="47"/>
      <c r="BS965" s="47"/>
      <c r="BT965" s="47"/>
      <c r="BU965" s="47"/>
      <c r="BV965" s="47"/>
      <c r="BW965" s="47"/>
      <c r="BX965" s="47"/>
      <c r="BY965" s="47"/>
      <c r="BZ965" s="47"/>
      <c r="CA965" s="47"/>
      <c r="CB965" s="47"/>
      <c r="CC965" s="47"/>
      <c r="CD965" s="47"/>
      <c r="CE965" s="47"/>
      <c r="CF965" s="47"/>
      <c r="CG965" s="47"/>
      <c r="CH965" s="47"/>
      <c r="CI965" s="47"/>
      <c r="CJ965" s="47"/>
      <c r="CK965" s="47"/>
      <c r="CL965" s="47"/>
      <c r="CM965" s="47"/>
      <c r="CN965" s="47"/>
      <c r="CO965" s="47"/>
      <c r="CP965" s="47"/>
      <c r="CQ965" s="47"/>
      <c r="CR965" s="47"/>
      <c r="CS965" s="47"/>
      <c r="CT965" s="47"/>
      <c r="CU965" s="47"/>
      <c r="CV965" s="47"/>
      <c r="CW965" s="47"/>
      <c r="CX965" s="47"/>
      <c r="CY965" s="47"/>
      <c r="CZ965" s="47"/>
      <c r="DA965" s="47"/>
      <c r="DB965" s="47"/>
      <c r="DC965" s="47"/>
      <c r="DD965" s="47"/>
      <c r="DE965" s="47"/>
      <c r="DF965" s="47"/>
      <c r="DG965" s="47"/>
      <c r="DH965" s="47"/>
      <c r="DI965" s="47"/>
      <c r="DJ965" s="47"/>
      <c r="DK965" s="47"/>
      <c r="DL965" s="47"/>
      <c r="DM965" s="47"/>
      <c r="DN965" s="47"/>
      <c r="DO965" s="47"/>
      <c r="DP965" s="47"/>
      <c r="DQ965" s="47"/>
      <c r="DR965" s="47"/>
      <c r="DS965" s="47"/>
      <c r="DT965" s="47"/>
      <c r="DU965" s="47"/>
      <c r="DV965" s="47"/>
      <c r="DW965" s="47"/>
      <c r="DX965" s="47"/>
      <c r="DY965" s="47"/>
      <c r="DZ965" s="47"/>
      <c r="EA965" s="47"/>
      <c r="EB965" s="47"/>
      <c r="EC965" s="47"/>
      <c r="ED965" s="47"/>
      <c r="EE965" s="47"/>
      <c r="EF965" s="47"/>
      <c r="EG965" s="47"/>
      <c r="EH965" s="47"/>
      <c r="EI965" s="47"/>
      <c r="EJ965" s="47"/>
      <c r="EK965" s="47"/>
      <c r="EL965" s="47"/>
      <c r="EM965" s="47"/>
      <c r="EN965" s="47"/>
      <c r="EO965" s="47"/>
      <c r="EP965" s="47"/>
      <c r="EQ965" s="47"/>
      <c r="ER965" s="47"/>
      <c r="ES965" s="47"/>
      <c r="EX965" s="48"/>
      <c r="EY965" s="48"/>
      <c r="EZ965" s="48"/>
      <c r="FA965" s="48"/>
      <c r="FB965" s="48"/>
      <c r="FC965" s="48"/>
      <c r="FD965" s="48"/>
    </row>
    <row r="966" spans="1:160" s="19" customFormat="1" ht="15" customHeight="1" x14ac:dyDescent="0.25">
      <c r="A966" s="82"/>
      <c r="B966" s="82"/>
      <c r="C966" s="82"/>
      <c r="AF966" s="82"/>
      <c r="AG966" s="82"/>
      <c r="AH966" s="81"/>
      <c r="AI966" s="45"/>
      <c r="AJ966" s="46"/>
      <c r="AK966" s="46"/>
      <c r="AL966" s="46"/>
      <c r="AM966" s="46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  <c r="BG966" s="45"/>
      <c r="BH966" s="45"/>
      <c r="BI966" s="45"/>
      <c r="BJ966" s="45"/>
      <c r="BK966" s="45"/>
      <c r="BL966" s="45"/>
      <c r="BM966" s="45"/>
      <c r="BN966" s="45"/>
      <c r="BO966" s="45"/>
      <c r="BP966" s="45"/>
      <c r="BQ966" s="45"/>
      <c r="BR966" s="47"/>
      <c r="BS966" s="47"/>
      <c r="BT966" s="47"/>
      <c r="BU966" s="47"/>
      <c r="BV966" s="47"/>
      <c r="BW966" s="47"/>
      <c r="BX966" s="47"/>
      <c r="BY966" s="47"/>
      <c r="BZ966" s="47"/>
      <c r="CA966" s="47"/>
      <c r="CB966" s="47"/>
      <c r="CC966" s="47"/>
      <c r="CD966" s="47"/>
      <c r="CE966" s="47"/>
      <c r="CF966" s="47"/>
      <c r="CG966" s="47"/>
      <c r="CH966" s="47"/>
      <c r="CI966" s="47"/>
      <c r="CJ966" s="47"/>
      <c r="CK966" s="47"/>
      <c r="CL966" s="47"/>
      <c r="CM966" s="47"/>
      <c r="CN966" s="47"/>
      <c r="CO966" s="47"/>
      <c r="CP966" s="47"/>
      <c r="CQ966" s="47"/>
      <c r="CR966" s="47"/>
      <c r="CS966" s="47"/>
      <c r="CT966" s="47"/>
      <c r="CU966" s="47"/>
      <c r="CV966" s="47"/>
      <c r="CW966" s="47"/>
      <c r="CX966" s="47"/>
      <c r="CY966" s="47"/>
      <c r="CZ966" s="47"/>
      <c r="DA966" s="47"/>
      <c r="DB966" s="47"/>
      <c r="DC966" s="47"/>
      <c r="DD966" s="47"/>
      <c r="DE966" s="47"/>
      <c r="DF966" s="47"/>
      <c r="DG966" s="47"/>
      <c r="DH966" s="47"/>
      <c r="DI966" s="47"/>
      <c r="DJ966" s="47"/>
      <c r="DK966" s="47"/>
      <c r="DL966" s="47"/>
      <c r="DM966" s="47"/>
      <c r="DN966" s="47"/>
      <c r="DO966" s="47"/>
      <c r="DP966" s="47"/>
      <c r="DQ966" s="47"/>
      <c r="DR966" s="47"/>
      <c r="DS966" s="47"/>
      <c r="DT966" s="47"/>
      <c r="DU966" s="47"/>
      <c r="DV966" s="47"/>
      <c r="DW966" s="47"/>
      <c r="DX966" s="47"/>
      <c r="DY966" s="47"/>
      <c r="DZ966" s="47"/>
      <c r="EA966" s="47"/>
      <c r="EB966" s="47"/>
      <c r="EC966" s="47"/>
      <c r="ED966" s="47"/>
      <c r="EE966" s="47"/>
      <c r="EF966" s="47"/>
      <c r="EG966" s="47"/>
      <c r="EH966" s="47"/>
      <c r="EI966" s="47"/>
      <c r="EJ966" s="47"/>
      <c r="EK966" s="47"/>
      <c r="EL966" s="47"/>
      <c r="EM966" s="47"/>
      <c r="EN966" s="47"/>
      <c r="EO966" s="47"/>
      <c r="EP966" s="47"/>
      <c r="EQ966" s="47"/>
      <c r="ER966" s="47"/>
      <c r="ES966" s="47"/>
      <c r="EX966" s="48"/>
      <c r="EY966" s="48"/>
      <c r="EZ966" s="48"/>
      <c r="FA966" s="48"/>
      <c r="FB966" s="48"/>
      <c r="FC966" s="48"/>
      <c r="FD966" s="48"/>
    </row>
    <row r="967" spans="1:160" s="19" customFormat="1" ht="15" customHeight="1" x14ac:dyDescent="0.25">
      <c r="A967" s="82"/>
      <c r="B967" s="82"/>
      <c r="C967" s="82"/>
      <c r="AF967" s="82"/>
      <c r="AG967" s="82"/>
      <c r="AH967" s="81"/>
      <c r="AI967" s="45"/>
      <c r="AJ967" s="46"/>
      <c r="AK967" s="46"/>
      <c r="AL967" s="46"/>
      <c r="AM967" s="46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  <c r="BG967" s="45"/>
      <c r="BH967" s="45"/>
      <c r="BI967" s="45"/>
      <c r="BJ967" s="45"/>
      <c r="BK967" s="45"/>
      <c r="BL967" s="45"/>
      <c r="BM967" s="45"/>
      <c r="BN967" s="45"/>
      <c r="BO967" s="45"/>
      <c r="BP967" s="45"/>
      <c r="BQ967" s="45"/>
      <c r="BR967" s="47"/>
      <c r="BS967" s="47"/>
      <c r="BT967" s="47"/>
      <c r="BU967" s="47"/>
      <c r="BV967" s="47"/>
      <c r="BW967" s="47"/>
      <c r="BX967" s="47"/>
      <c r="BY967" s="47"/>
      <c r="BZ967" s="47"/>
      <c r="CA967" s="47"/>
      <c r="CB967" s="47"/>
      <c r="CC967" s="47"/>
      <c r="CD967" s="47"/>
      <c r="CE967" s="47"/>
      <c r="CF967" s="47"/>
      <c r="CG967" s="47"/>
      <c r="CH967" s="47"/>
      <c r="CI967" s="47"/>
      <c r="CJ967" s="47"/>
      <c r="CK967" s="47"/>
      <c r="CL967" s="47"/>
      <c r="CM967" s="47"/>
      <c r="CN967" s="47"/>
      <c r="CO967" s="47"/>
      <c r="CP967" s="47"/>
      <c r="CQ967" s="47"/>
      <c r="CR967" s="47"/>
      <c r="CS967" s="47"/>
      <c r="CT967" s="47"/>
      <c r="CU967" s="47"/>
      <c r="CV967" s="47"/>
      <c r="CW967" s="47"/>
      <c r="CX967" s="47"/>
      <c r="CY967" s="47"/>
      <c r="CZ967" s="47"/>
      <c r="DA967" s="47"/>
      <c r="DB967" s="47"/>
      <c r="DC967" s="47"/>
      <c r="DD967" s="47"/>
      <c r="DE967" s="47"/>
      <c r="DF967" s="47"/>
      <c r="DG967" s="47"/>
      <c r="DH967" s="47"/>
      <c r="DI967" s="47"/>
      <c r="DJ967" s="47"/>
      <c r="DK967" s="47"/>
      <c r="DL967" s="47"/>
      <c r="DM967" s="47"/>
      <c r="DN967" s="47"/>
      <c r="DO967" s="47"/>
      <c r="DP967" s="47"/>
      <c r="DQ967" s="47"/>
      <c r="DR967" s="47"/>
      <c r="DS967" s="47"/>
      <c r="DT967" s="47"/>
      <c r="DU967" s="47"/>
      <c r="DV967" s="47"/>
      <c r="DW967" s="47"/>
      <c r="DX967" s="47"/>
      <c r="DY967" s="47"/>
      <c r="DZ967" s="47"/>
      <c r="EA967" s="47"/>
      <c r="EB967" s="47"/>
      <c r="EC967" s="47"/>
      <c r="ED967" s="47"/>
      <c r="EE967" s="47"/>
      <c r="EF967" s="47"/>
      <c r="EG967" s="47"/>
      <c r="EH967" s="47"/>
      <c r="EI967" s="47"/>
      <c r="EJ967" s="47"/>
      <c r="EK967" s="47"/>
      <c r="EL967" s="47"/>
      <c r="EM967" s="47"/>
      <c r="EN967" s="47"/>
      <c r="EO967" s="47"/>
      <c r="EP967" s="47"/>
      <c r="EQ967" s="47"/>
      <c r="ER967" s="47"/>
      <c r="ES967" s="47"/>
      <c r="EX967" s="48"/>
      <c r="EY967" s="48"/>
      <c r="EZ967" s="48"/>
      <c r="FA967" s="48"/>
      <c r="FB967" s="48"/>
      <c r="FC967" s="48"/>
      <c r="FD967" s="48"/>
    </row>
    <row r="968" spans="1:160" s="19" customFormat="1" ht="15" customHeight="1" x14ac:dyDescent="0.25">
      <c r="A968" s="82"/>
      <c r="B968" s="82"/>
      <c r="C968" s="82"/>
      <c r="AF968" s="82"/>
      <c r="AG968" s="82"/>
      <c r="AH968" s="81"/>
      <c r="AI968" s="45"/>
      <c r="AJ968" s="46"/>
      <c r="AK968" s="46"/>
      <c r="AL968" s="46"/>
      <c r="AM968" s="46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  <c r="BF968" s="45"/>
      <c r="BG968" s="45"/>
      <c r="BH968" s="45"/>
      <c r="BI968" s="45"/>
      <c r="BJ968" s="45"/>
      <c r="BK968" s="45"/>
      <c r="BL968" s="45"/>
      <c r="BM968" s="45"/>
      <c r="BN968" s="45"/>
      <c r="BO968" s="45"/>
      <c r="BP968" s="45"/>
      <c r="BQ968" s="45"/>
      <c r="BR968" s="47"/>
      <c r="BS968" s="47"/>
      <c r="BT968" s="47"/>
      <c r="BU968" s="47"/>
      <c r="BV968" s="47"/>
      <c r="BW968" s="47"/>
      <c r="BX968" s="47"/>
      <c r="BY968" s="47"/>
      <c r="BZ968" s="47"/>
      <c r="CA968" s="47"/>
      <c r="CB968" s="47"/>
      <c r="CC968" s="47"/>
      <c r="CD968" s="47"/>
      <c r="CE968" s="47"/>
      <c r="CF968" s="47"/>
      <c r="CG968" s="47"/>
      <c r="CH968" s="47"/>
      <c r="CI968" s="47"/>
      <c r="CJ968" s="47"/>
      <c r="CK968" s="47"/>
      <c r="CL968" s="47"/>
      <c r="CM968" s="47"/>
      <c r="CN968" s="47"/>
      <c r="CO968" s="47"/>
      <c r="CP968" s="47"/>
      <c r="CQ968" s="47"/>
      <c r="CR968" s="47"/>
      <c r="CS968" s="47"/>
      <c r="CT968" s="47"/>
      <c r="CU968" s="47"/>
      <c r="CV968" s="47"/>
      <c r="CW968" s="47"/>
      <c r="CX968" s="47"/>
      <c r="CY968" s="47"/>
      <c r="CZ968" s="47"/>
      <c r="DA968" s="47"/>
      <c r="DB968" s="47"/>
      <c r="DC968" s="47"/>
      <c r="DD968" s="47"/>
      <c r="DE968" s="47"/>
      <c r="DF968" s="47"/>
      <c r="DG968" s="47"/>
      <c r="DH968" s="47"/>
      <c r="DI968" s="47"/>
      <c r="DJ968" s="47"/>
      <c r="DK968" s="47"/>
      <c r="DL968" s="47"/>
      <c r="DM968" s="47"/>
      <c r="DN968" s="47"/>
      <c r="DO968" s="47"/>
      <c r="DP968" s="47"/>
      <c r="DQ968" s="47"/>
      <c r="DR968" s="47"/>
      <c r="DS968" s="47"/>
      <c r="DT968" s="47"/>
      <c r="DU968" s="47"/>
      <c r="DV968" s="47"/>
      <c r="DW968" s="47"/>
      <c r="DX968" s="47"/>
      <c r="DY968" s="47"/>
      <c r="DZ968" s="47"/>
      <c r="EA968" s="47"/>
      <c r="EB968" s="47"/>
      <c r="EC968" s="47"/>
      <c r="ED968" s="47"/>
      <c r="EE968" s="47"/>
      <c r="EF968" s="47"/>
      <c r="EG968" s="47"/>
      <c r="EH968" s="47"/>
      <c r="EI968" s="47"/>
      <c r="EJ968" s="47"/>
      <c r="EK968" s="47"/>
      <c r="EL968" s="47"/>
      <c r="EM968" s="47"/>
      <c r="EN968" s="47"/>
      <c r="EO968" s="47"/>
      <c r="EP968" s="47"/>
      <c r="EQ968" s="47"/>
      <c r="ER968" s="47"/>
      <c r="ES968" s="47"/>
      <c r="EX968" s="48"/>
      <c r="EY968" s="48"/>
      <c r="EZ968" s="48"/>
      <c r="FA968" s="48"/>
      <c r="FB968" s="48"/>
      <c r="FC968" s="48"/>
      <c r="FD968" s="48"/>
    </row>
    <row r="969" spans="1:160" s="19" customFormat="1" ht="15" customHeight="1" x14ac:dyDescent="0.25">
      <c r="A969" s="82"/>
      <c r="B969" s="82"/>
      <c r="C969" s="82"/>
      <c r="AF969" s="82"/>
      <c r="AG969" s="82"/>
      <c r="AH969" s="81"/>
      <c r="AI969" s="45"/>
      <c r="AJ969" s="46"/>
      <c r="AK969" s="46"/>
      <c r="AL969" s="46"/>
      <c r="AM969" s="46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  <c r="BG969" s="45"/>
      <c r="BH969" s="45"/>
      <c r="BI969" s="45"/>
      <c r="BJ969" s="45"/>
      <c r="BK969" s="45"/>
      <c r="BL969" s="45"/>
      <c r="BM969" s="45"/>
      <c r="BN969" s="45"/>
      <c r="BO969" s="45"/>
      <c r="BP969" s="45"/>
      <c r="BQ969" s="45"/>
      <c r="BR969" s="47"/>
      <c r="BS969" s="47"/>
      <c r="BT969" s="47"/>
      <c r="BU969" s="47"/>
      <c r="BV969" s="47"/>
      <c r="BW969" s="47"/>
      <c r="BX969" s="47"/>
      <c r="BY969" s="47"/>
      <c r="BZ969" s="47"/>
      <c r="CA969" s="47"/>
      <c r="CB969" s="47"/>
      <c r="CC969" s="47"/>
      <c r="CD969" s="47"/>
      <c r="CE969" s="47"/>
      <c r="CF969" s="47"/>
      <c r="CG969" s="47"/>
      <c r="CH969" s="47"/>
      <c r="CI969" s="47"/>
      <c r="CJ969" s="47"/>
      <c r="CK969" s="47"/>
      <c r="CL969" s="47"/>
      <c r="CM969" s="47"/>
      <c r="CN969" s="47"/>
      <c r="CO969" s="47"/>
      <c r="CP969" s="47"/>
      <c r="CQ969" s="47"/>
      <c r="CR969" s="47"/>
      <c r="CS969" s="47"/>
      <c r="CT969" s="47"/>
      <c r="CU969" s="47"/>
      <c r="CV969" s="47"/>
      <c r="CW969" s="47"/>
      <c r="CX969" s="47"/>
      <c r="CY969" s="47"/>
      <c r="CZ969" s="47"/>
      <c r="DA969" s="47"/>
      <c r="DB969" s="47"/>
      <c r="DC969" s="47"/>
      <c r="DD969" s="47"/>
      <c r="DE969" s="47"/>
      <c r="DF969" s="47"/>
      <c r="DG969" s="47"/>
      <c r="DH969" s="47"/>
      <c r="DI969" s="47"/>
      <c r="DJ969" s="47"/>
      <c r="DK969" s="47"/>
      <c r="DL969" s="47"/>
      <c r="DM969" s="47"/>
      <c r="DN969" s="47"/>
      <c r="DO969" s="47"/>
      <c r="DP969" s="47"/>
      <c r="DQ969" s="47"/>
      <c r="DR969" s="47"/>
      <c r="DS969" s="47"/>
      <c r="DT969" s="47"/>
      <c r="DU969" s="47"/>
      <c r="DV969" s="47"/>
      <c r="DW969" s="47"/>
      <c r="DX969" s="47"/>
      <c r="DY969" s="47"/>
      <c r="DZ969" s="47"/>
      <c r="EA969" s="47"/>
      <c r="EB969" s="47"/>
      <c r="EC969" s="47"/>
      <c r="ED969" s="47"/>
      <c r="EE969" s="47"/>
      <c r="EF969" s="47"/>
      <c r="EG969" s="47"/>
      <c r="EH969" s="47"/>
      <c r="EI969" s="47"/>
      <c r="EJ969" s="47"/>
      <c r="EK969" s="47"/>
      <c r="EL969" s="47"/>
      <c r="EM969" s="47"/>
      <c r="EN969" s="47"/>
      <c r="EO969" s="47"/>
      <c r="EP969" s="47"/>
      <c r="EQ969" s="47"/>
      <c r="ER969" s="47"/>
      <c r="ES969" s="47"/>
      <c r="EX969" s="48"/>
      <c r="EY969" s="48"/>
      <c r="EZ969" s="48"/>
      <c r="FA969" s="48"/>
      <c r="FB969" s="48"/>
      <c r="FC969" s="48"/>
      <c r="FD969" s="48"/>
    </row>
    <row r="970" spans="1:160" s="19" customFormat="1" ht="15" customHeight="1" x14ac:dyDescent="0.25">
      <c r="A970" s="82"/>
      <c r="B970" s="82"/>
      <c r="C970" s="82"/>
      <c r="AF970" s="82"/>
      <c r="AG970" s="82"/>
      <c r="AH970" s="81"/>
      <c r="AI970" s="45"/>
      <c r="AJ970" s="46"/>
      <c r="AK970" s="46"/>
      <c r="AL970" s="46"/>
      <c r="AM970" s="46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  <c r="BF970" s="45"/>
      <c r="BG970" s="45"/>
      <c r="BH970" s="45"/>
      <c r="BI970" s="45"/>
      <c r="BJ970" s="45"/>
      <c r="BK970" s="45"/>
      <c r="BL970" s="45"/>
      <c r="BM970" s="45"/>
      <c r="BN970" s="45"/>
      <c r="BO970" s="45"/>
      <c r="BP970" s="45"/>
      <c r="BQ970" s="45"/>
      <c r="BR970" s="47"/>
      <c r="BS970" s="47"/>
      <c r="BT970" s="47"/>
      <c r="BU970" s="47"/>
      <c r="BV970" s="47"/>
      <c r="BW970" s="47"/>
      <c r="BX970" s="47"/>
      <c r="BY970" s="47"/>
      <c r="BZ970" s="47"/>
      <c r="CA970" s="47"/>
      <c r="CB970" s="47"/>
      <c r="CC970" s="47"/>
      <c r="CD970" s="47"/>
      <c r="CE970" s="47"/>
      <c r="CF970" s="47"/>
      <c r="CG970" s="47"/>
      <c r="CH970" s="47"/>
      <c r="CI970" s="47"/>
      <c r="CJ970" s="47"/>
      <c r="CK970" s="47"/>
      <c r="CL970" s="47"/>
      <c r="CM970" s="47"/>
      <c r="CN970" s="47"/>
      <c r="CO970" s="47"/>
      <c r="CP970" s="47"/>
      <c r="CQ970" s="47"/>
      <c r="CR970" s="47"/>
      <c r="CS970" s="47"/>
      <c r="CT970" s="47"/>
      <c r="CU970" s="47"/>
      <c r="CV970" s="47"/>
      <c r="CW970" s="47"/>
      <c r="CX970" s="47"/>
      <c r="CY970" s="47"/>
      <c r="CZ970" s="47"/>
      <c r="DA970" s="47"/>
      <c r="DB970" s="47"/>
      <c r="DC970" s="47"/>
      <c r="DD970" s="47"/>
      <c r="DE970" s="47"/>
      <c r="DF970" s="47"/>
      <c r="DG970" s="47"/>
      <c r="DH970" s="47"/>
      <c r="DI970" s="47"/>
      <c r="DJ970" s="47"/>
      <c r="DK970" s="47"/>
      <c r="DL970" s="47"/>
      <c r="DM970" s="47"/>
      <c r="DN970" s="47"/>
      <c r="DO970" s="47"/>
      <c r="DP970" s="47"/>
      <c r="DQ970" s="47"/>
      <c r="DR970" s="47"/>
      <c r="DS970" s="47"/>
      <c r="DT970" s="47"/>
      <c r="DU970" s="47"/>
      <c r="DV970" s="47"/>
      <c r="DW970" s="47"/>
      <c r="DX970" s="47"/>
      <c r="DY970" s="47"/>
      <c r="DZ970" s="47"/>
      <c r="EA970" s="47"/>
      <c r="EB970" s="47"/>
      <c r="EC970" s="47"/>
      <c r="ED970" s="47"/>
      <c r="EE970" s="47"/>
      <c r="EF970" s="47"/>
      <c r="EG970" s="47"/>
      <c r="EH970" s="47"/>
      <c r="EI970" s="47"/>
      <c r="EJ970" s="47"/>
      <c r="EK970" s="47"/>
      <c r="EL970" s="47"/>
      <c r="EM970" s="47"/>
      <c r="EN970" s="47"/>
      <c r="EO970" s="47"/>
      <c r="EP970" s="47"/>
      <c r="EQ970" s="47"/>
      <c r="ER970" s="47"/>
      <c r="ES970" s="47"/>
      <c r="EX970" s="48"/>
      <c r="EY970" s="48"/>
      <c r="EZ970" s="48"/>
      <c r="FA970" s="48"/>
      <c r="FB970" s="48"/>
      <c r="FC970" s="48"/>
      <c r="FD970" s="48"/>
    </row>
    <row r="971" spans="1:160" s="19" customFormat="1" ht="15" customHeight="1" x14ac:dyDescent="0.25">
      <c r="A971" s="82"/>
      <c r="B971" s="82"/>
      <c r="C971" s="82"/>
      <c r="AF971" s="82"/>
      <c r="AG971" s="82"/>
      <c r="AH971" s="81"/>
      <c r="AI971" s="45"/>
      <c r="AJ971" s="46"/>
      <c r="AK971" s="46"/>
      <c r="AL971" s="46"/>
      <c r="AM971" s="46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  <c r="BF971" s="45"/>
      <c r="BG971" s="45"/>
      <c r="BH971" s="45"/>
      <c r="BI971" s="45"/>
      <c r="BJ971" s="45"/>
      <c r="BK971" s="45"/>
      <c r="BL971" s="45"/>
      <c r="BM971" s="45"/>
      <c r="BN971" s="45"/>
      <c r="BO971" s="45"/>
      <c r="BP971" s="45"/>
      <c r="BQ971" s="45"/>
      <c r="BR971" s="47"/>
      <c r="BS971" s="47"/>
      <c r="BT971" s="47"/>
      <c r="BU971" s="47"/>
      <c r="BV971" s="47"/>
      <c r="BW971" s="47"/>
      <c r="BX971" s="47"/>
      <c r="BY971" s="47"/>
      <c r="BZ971" s="47"/>
      <c r="CA971" s="47"/>
      <c r="CB971" s="47"/>
      <c r="CC971" s="47"/>
      <c r="CD971" s="47"/>
      <c r="CE971" s="47"/>
      <c r="CF971" s="47"/>
      <c r="CG971" s="47"/>
      <c r="CH971" s="47"/>
      <c r="CI971" s="47"/>
      <c r="CJ971" s="47"/>
      <c r="CK971" s="47"/>
      <c r="CL971" s="47"/>
      <c r="CM971" s="47"/>
      <c r="CN971" s="47"/>
      <c r="CO971" s="47"/>
      <c r="CP971" s="47"/>
      <c r="CQ971" s="47"/>
      <c r="CR971" s="47"/>
      <c r="CS971" s="47"/>
      <c r="CT971" s="47"/>
      <c r="CU971" s="47"/>
      <c r="CV971" s="47"/>
      <c r="CW971" s="47"/>
      <c r="CX971" s="47"/>
      <c r="CY971" s="47"/>
      <c r="CZ971" s="47"/>
      <c r="DA971" s="47"/>
      <c r="DB971" s="47"/>
      <c r="DC971" s="47"/>
      <c r="DD971" s="47"/>
      <c r="DE971" s="47"/>
      <c r="DF971" s="47"/>
      <c r="DG971" s="47"/>
      <c r="DH971" s="47"/>
      <c r="DI971" s="47"/>
      <c r="DJ971" s="47"/>
      <c r="DK971" s="47"/>
      <c r="DL971" s="47"/>
      <c r="DM971" s="47"/>
      <c r="DN971" s="47"/>
      <c r="DO971" s="47"/>
      <c r="DP971" s="47"/>
      <c r="DQ971" s="47"/>
      <c r="DR971" s="47"/>
      <c r="DS971" s="47"/>
      <c r="DT971" s="47"/>
      <c r="DU971" s="47"/>
      <c r="DV971" s="47"/>
      <c r="DW971" s="47"/>
      <c r="DX971" s="47"/>
      <c r="DY971" s="47"/>
      <c r="DZ971" s="47"/>
      <c r="EA971" s="47"/>
      <c r="EB971" s="47"/>
      <c r="EC971" s="47"/>
      <c r="ED971" s="47"/>
      <c r="EE971" s="47"/>
      <c r="EF971" s="47"/>
      <c r="EG971" s="47"/>
      <c r="EH971" s="47"/>
      <c r="EI971" s="47"/>
      <c r="EJ971" s="47"/>
      <c r="EK971" s="47"/>
      <c r="EL971" s="47"/>
      <c r="EM971" s="47"/>
      <c r="EN971" s="47"/>
      <c r="EO971" s="47"/>
      <c r="EP971" s="47"/>
      <c r="EQ971" s="47"/>
      <c r="ER971" s="47"/>
      <c r="ES971" s="47"/>
      <c r="EX971" s="48"/>
      <c r="EY971" s="48"/>
      <c r="EZ971" s="48"/>
      <c r="FA971" s="48"/>
      <c r="FB971" s="48"/>
      <c r="FC971" s="48"/>
      <c r="FD971" s="48"/>
    </row>
    <row r="972" spans="1:160" s="19" customFormat="1" ht="15" customHeight="1" x14ac:dyDescent="0.25">
      <c r="A972" s="82"/>
      <c r="B972" s="82"/>
      <c r="C972" s="82"/>
      <c r="AF972" s="82"/>
      <c r="AG972" s="82"/>
      <c r="AH972" s="81"/>
      <c r="AI972" s="45"/>
      <c r="AJ972" s="46"/>
      <c r="AK972" s="46"/>
      <c r="AL972" s="46"/>
      <c r="AM972" s="46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  <c r="BF972" s="45"/>
      <c r="BG972" s="45"/>
      <c r="BH972" s="45"/>
      <c r="BI972" s="45"/>
      <c r="BJ972" s="45"/>
      <c r="BK972" s="45"/>
      <c r="BL972" s="45"/>
      <c r="BM972" s="45"/>
      <c r="BN972" s="45"/>
      <c r="BO972" s="45"/>
      <c r="BP972" s="45"/>
      <c r="BQ972" s="45"/>
      <c r="BR972" s="47"/>
      <c r="BS972" s="47"/>
      <c r="BT972" s="47"/>
      <c r="BU972" s="47"/>
      <c r="BV972" s="47"/>
      <c r="BW972" s="47"/>
      <c r="BX972" s="47"/>
      <c r="BY972" s="47"/>
      <c r="BZ972" s="47"/>
      <c r="CA972" s="47"/>
      <c r="CB972" s="47"/>
      <c r="CC972" s="47"/>
      <c r="CD972" s="47"/>
      <c r="CE972" s="47"/>
      <c r="CF972" s="47"/>
      <c r="CG972" s="47"/>
      <c r="CH972" s="47"/>
      <c r="CI972" s="47"/>
      <c r="CJ972" s="47"/>
      <c r="CK972" s="47"/>
      <c r="CL972" s="47"/>
      <c r="CM972" s="47"/>
      <c r="CN972" s="47"/>
      <c r="CO972" s="47"/>
      <c r="CP972" s="47"/>
      <c r="CQ972" s="47"/>
      <c r="CR972" s="47"/>
      <c r="CS972" s="47"/>
      <c r="CT972" s="47"/>
      <c r="CU972" s="47"/>
      <c r="CV972" s="47"/>
      <c r="CW972" s="47"/>
      <c r="CX972" s="47"/>
      <c r="CY972" s="47"/>
      <c r="CZ972" s="47"/>
      <c r="DA972" s="47"/>
      <c r="DB972" s="47"/>
      <c r="DC972" s="47"/>
      <c r="DD972" s="47"/>
      <c r="DE972" s="47"/>
      <c r="DF972" s="47"/>
      <c r="DG972" s="47"/>
      <c r="DH972" s="47"/>
      <c r="DI972" s="47"/>
      <c r="DJ972" s="47"/>
      <c r="DK972" s="47"/>
      <c r="DL972" s="47"/>
      <c r="DM972" s="47"/>
      <c r="DN972" s="47"/>
      <c r="DO972" s="47"/>
      <c r="DP972" s="47"/>
      <c r="DQ972" s="47"/>
      <c r="DR972" s="47"/>
      <c r="DS972" s="47"/>
      <c r="DT972" s="47"/>
      <c r="DU972" s="47"/>
      <c r="DV972" s="47"/>
      <c r="DW972" s="47"/>
      <c r="DX972" s="47"/>
      <c r="DY972" s="47"/>
      <c r="DZ972" s="47"/>
      <c r="EA972" s="47"/>
      <c r="EB972" s="47"/>
      <c r="EC972" s="47"/>
      <c r="ED972" s="47"/>
      <c r="EE972" s="47"/>
      <c r="EF972" s="47"/>
      <c r="EG972" s="47"/>
      <c r="EH972" s="47"/>
      <c r="EI972" s="47"/>
      <c r="EJ972" s="47"/>
      <c r="EK972" s="47"/>
      <c r="EL972" s="47"/>
      <c r="EM972" s="47"/>
      <c r="EN972" s="47"/>
      <c r="EO972" s="47"/>
      <c r="EP972" s="47"/>
      <c r="EQ972" s="47"/>
      <c r="ER972" s="47"/>
      <c r="ES972" s="47"/>
      <c r="EX972" s="48"/>
      <c r="EY972" s="48"/>
      <c r="EZ972" s="48"/>
      <c r="FA972" s="48"/>
      <c r="FB972" s="48"/>
      <c r="FC972" s="48"/>
      <c r="FD972" s="48"/>
    </row>
    <row r="973" spans="1:160" s="19" customFormat="1" ht="15" customHeight="1" x14ac:dyDescent="0.25">
      <c r="A973" s="82"/>
      <c r="B973" s="82"/>
      <c r="C973" s="82"/>
      <c r="AF973" s="82"/>
      <c r="AG973" s="82"/>
      <c r="AH973" s="81"/>
      <c r="AI973" s="45"/>
      <c r="AJ973" s="46"/>
      <c r="AK973" s="46"/>
      <c r="AL973" s="46"/>
      <c r="AM973" s="46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  <c r="BG973" s="45"/>
      <c r="BH973" s="45"/>
      <c r="BI973" s="45"/>
      <c r="BJ973" s="45"/>
      <c r="BK973" s="45"/>
      <c r="BL973" s="45"/>
      <c r="BM973" s="45"/>
      <c r="BN973" s="45"/>
      <c r="BO973" s="45"/>
      <c r="BP973" s="45"/>
      <c r="BQ973" s="45"/>
      <c r="BR973" s="47"/>
      <c r="BS973" s="47"/>
      <c r="BT973" s="47"/>
      <c r="BU973" s="47"/>
      <c r="BV973" s="47"/>
      <c r="BW973" s="47"/>
      <c r="BX973" s="47"/>
      <c r="BY973" s="47"/>
      <c r="BZ973" s="47"/>
      <c r="CA973" s="47"/>
      <c r="CB973" s="47"/>
      <c r="CC973" s="47"/>
      <c r="CD973" s="47"/>
      <c r="CE973" s="47"/>
      <c r="CF973" s="47"/>
      <c r="CG973" s="47"/>
      <c r="CH973" s="47"/>
      <c r="CI973" s="47"/>
      <c r="CJ973" s="47"/>
      <c r="CK973" s="47"/>
      <c r="CL973" s="47"/>
      <c r="CM973" s="47"/>
      <c r="CN973" s="47"/>
      <c r="CO973" s="47"/>
      <c r="CP973" s="47"/>
      <c r="CQ973" s="47"/>
      <c r="CR973" s="47"/>
      <c r="CS973" s="47"/>
      <c r="CT973" s="47"/>
      <c r="CU973" s="47"/>
      <c r="CV973" s="47"/>
      <c r="CW973" s="47"/>
      <c r="CX973" s="47"/>
      <c r="CY973" s="47"/>
      <c r="CZ973" s="47"/>
      <c r="DA973" s="47"/>
      <c r="DB973" s="47"/>
      <c r="DC973" s="47"/>
      <c r="DD973" s="47"/>
      <c r="DE973" s="47"/>
      <c r="DF973" s="47"/>
      <c r="DG973" s="47"/>
      <c r="DH973" s="47"/>
      <c r="DI973" s="47"/>
      <c r="DJ973" s="47"/>
      <c r="DK973" s="47"/>
      <c r="DL973" s="47"/>
      <c r="DM973" s="47"/>
      <c r="DN973" s="47"/>
      <c r="DO973" s="47"/>
      <c r="DP973" s="47"/>
      <c r="DQ973" s="47"/>
      <c r="DR973" s="47"/>
      <c r="DS973" s="47"/>
      <c r="DT973" s="47"/>
      <c r="DU973" s="47"/>
      <c r="DV973" s="47"/>
      <c r="DW973" s="47"/>
      <c r="DX973" s="47"/>
      <c r="DY973" s="47"/>
      <c r="DZ973" s="47"/>
      <c r="EA973" s="47"/>
      <c r="EB973" s="47"/>
      <c r="EC973" s="47"/>
      <c r="ED973" s="47"/>
      <c r="EE973" s="47"/>
      <c r="EF973" s="47"/>
      <c r="EG973" s="47"/>
      <c r="EH973" s="47"/>
      <c r="EI973" s="47"/>
      <c r="EJ973" s="47"/>
      <c r="EK973" s="47"/>
      <c r="EL973" s="47"/>
      <c r="EM973" s="47"/>
      <c r="EN973" s="47"/>
      <c r="EO973" s="47"/>
      <c r="EP973" s="47"/>
      <c r="EQ973" s="47"/>
      <c r="ER973" s="47"/>
      <c r="ES973" s="47"/>
      <c r="EX973" s="48"/>
      <c r="EY973" s="48"/>
      <c r="EZ973" s="48"/>
      <c r="FA973" s="48"/>
      <c r="FB973" s="48"/>
      <c r="FC973" s="48"/>
      <c r="FD973" s="48"/>
    </row>
    <row r="974" spans="1:160" s="19" customFormat="1" ht="15" customHeight="1" x14ac:dyDescent="0.25">
      <c r="A974" s="82"/>
      <c r="B974" s="82"/>
      <c r="C974" s="82"/>
      <c r="AF974" s="82"/>
      <c r="AG974" s="82"/>
      <c r="AH974" s="81"/>
      <c r="AI974" s="45"/>
      <c r="AJ974" s="46"/>
      <c r="AK974" s="46"/>
      <c r="AL974" s="46"/>
      <c r="AM974" s="46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  <c r="BF974" s="45"/>
      <c r="BG974" s="45"/>
      <c r="BH974" s="45"/>
      <c r="BI974" s="45"/>
      <c r="BJ974" s="45"/>
      <c r="BK974" s="45"/>
      <c r="BL974" s="45"/>
      <c r="BM974" s="45"/>
      <c r="BN974" s="45"/>
      <c r="BO974" s="45"/>
      <c r="BP974" s="45"/>
      <c r="BQ974" s="45"/>
      <c r="BR974" s="47"/>
      <c r="BS974" s="47"/>
      <c r="BT974" s="47"/>
      <c r="BU974" s="47"/>
      <c r="BV974" s="47"/>
      <c r="BW974" s="47"/>
      <c r="BX974" s="47"/>
      <c r="BY974" s="47"/>
      <c r="BZ974" s="47"/>
      <c r="CA974" s="47"/>
      <c r="CB974" s="47"/>
      <c r="CC974" s="47"/>
      <c r="CD974" s="47"/>
      <c r="CE974" s="47"/>
      <c r="CF974" s="47"/>
      <c r="CG974" s="47"/>
      <c r="CH974" s="47"/>
      <c r="CI974" s="47"/>
      <c r="CJ974" s="47"/>
      <c r="CK974" s="47"/>
      <c r="CL974" s="47"/>
      <c r="CM974" s="47"/>
      <c r="CN974" s="47"/>
      <c r="CO974" s="47"/>
      <c r="CP974" s="47"/>
      <c r="CQ974" s="47"/>
      <c r="CR974" s="47"/>
      <c r="CS974" s="47"/>
      <c r="CT974" s="47"/>
      <c r="CU974" s="47"/>
      <c r="CV974" s="47"/>
      <c r="CW974" s="47"/>
      <c r="CX974" s="47"/>
      <c r="CY974" s="47"/>
      <c r="CZ974" s="47"/>
      <c r="DA974" s="47"/>
      <c r="DB974" s="47"/>
      <c r="DC974" s="47"/>
      <c r="DD974" s="47"/>
      <c r="DE974" s="47"/>
      <c r="DF974" s="47"/>
      <c r="DG974" s="47"/>
      <c r="DH974" s="47"/>
      <c r="DI974" s="47"/>
      <c r="DJ974" s="47"/>
      <c r="DK974" s="47"/>
      <c r="DL974" s="47"/>
      <c r="DM974" s="47"/>
      <c r="DN974" s="47"/>
      <c r="DO974" s="47"/>
      <c r="DP974" s="47"/>
      <c r="DQ974" s="47"/>
      <c r="DR974" s="47"/>
      <c r="DS974" s="47"/>
      <c r="DT974" s="47"/>
      <c r="DU974" s="47"/>
      <c r="DV974" s="47"/>
      <c r="DW974" s="47"/>
      <c r="DX974" s="47"/>
      <c r="DY974" s="47"/>
      <c r="DZ974" s="47"/>
      <c r="EA974" s="47"/>
      <c r="EB974" s="47"/>
      <c r="EC974" s="47"/>
      <c r="ED974" s="47"/>
      <c r="EE974" s="47"/>
      <c r="EF974" s="47"/>
      <c r="EG974" s="47"/>
      <c r="EH974" s="47"/>
      <c r="EI974" s="47"/>
      <c r="EJ974" s="47"/>
      <c r="EK974" s="47"/>
      <c r="EL974" s="47"/>
      <c r="EM974" s="47"/>
      <c r="EN974" s="47"/>
      <c r="EO974" s="47"/>
      <c r="EP974" s="47"/>
      <c r="EQ974" s="47"/>
      <c r="ER974" s="47"/>
      <c r="ES974" s="47"/>
      <c r="EX974" s="48"/>
      <c r="EY974" s="48"/>
      <c r="EZ974" s="48"/>
      <c r="FA974" s="48"/>
      <c r="FB974" s="48"/>
      <c r="FC974" s="48"/>
      <c r="FD974" s="48"/>
    </row>
    <row r="975" spans="1:160" s="19" customFormat="1" ht="15" customHeight="1" x14ac:dyDescent="0.25">
      <c r="A975" s="82"/>
      <c r="B975" s="82"/>
      <c r="C975" s="82"/>
      <c r="AF975" s="82"/>
      <c r="AG975" s="82"/>
      <c r="AH975" s="81"/>
      <c r="AI975" s="45"/>
      <c r="AJ975" s="46"/>
      <c r="AK975" s="46"/>
      <c r="AL975" s="46"/>
      <c r="AM975" s="46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  <c r="BG975" s="45"/>
      <c r="BH975" s="45"/>
      <c r="BI975" s="45"/>
      <c r="BJ975" s="45"/>
      <c r="BK975" s="45"/>
      <c r="BL975" s="45"/>
      <c r="BM975" s="45"/>
      <c r="BN975" s="45"/>
      <c r="BO975" s="45"/>
      <c r="BP975" s="45"/>
      <c r="BQ975" s="45"/>
      <c r="BR975" s="47"/>
      <c r="BS975" s="47"/>
      <c r="BT975" s="47"/>
      <c r="BU975" s="47"/>
      <c r="BV975" s="47"/>
      <c r="BW975" s="47"/>
      <c r="BX975" s="47"/>
      <c r="BY975" s="47"/>
      <c r="BZ975" s="47"/>
      <c r="CA975" s="47"/>
      <c r="CB975" s="47"/>
      <c r="CC975" s="47"/>
      <c r="CD975" s="47"/>
      <c r="CE975" s="47"/>
      <c r="CF975" s="47"/>
      <c r="CG975" s="47"/>
      <c r="CH975" s="47"/>
      <c r="CI975" s="47"/>
      <c r="CJ975" s="47"/>
      <c r="CK975" s="47"/>
      <c r="CL975" s="47"/>
      <c r="CM975" s="47"/>
      <c r="CN975" s="47"/>
      <c r="CO975" s="47"/>
      <c r="CP975" s="47"/>
      <c r="CQ975" s="47"/>
      <c r="CR975" s="47"/>
      <c r="CS975" s="47"/>
      <c r="CT975" s="47"/>
      <c r="CU975" s="47"/>
      <c r="CV975" s="47"/>
      <c r="CW975" s="47"/>
      <c r="CX975" s="47"/>
      <c r="CY975" s="47"/>
      <c r="CZ975" s="47"/>
      <c r="DA975" s="47"/>
      <c r="DB975" s="47"/>
      <c r="DC975" s="47"/>
      <c r="DD975" s="47"/>
      <c r="DE975" s="47"/>
      <c r="DF975" s="47"/>
      <c r="DG975" s="47"/>
      <c r="DH975" s="47"/>
      <c r="DI975" s="47"/>
      <c r="DJ975" s="47"/>
      <c r="DK975" s="47"/>
      <c r="DL975" s="47"/>
      <c r="DM975" s="47"/>
      <c r="DN975" s="47"/>
      <c r="DO975" s="47"/>
      <c r="DP975" s="47"/>
      <c r="DQ975" s="47"/>
      <c r="DR975" s="47"/>
      <c r="DS975" s="47"/>
      <c r="DT975" s="47"/>
      <c r="DU975" s="47"/>
      <c r="DV975" s="47"/>
      <c r="DW975" s="47"/>
      <c r="DX975" s="47"/>
      <c r="DY975" s="47"/>
      <c r="DZ975" s="47"/>
      <c r="EA975" s="47"/>
      <c r="EB975" s="47"/>
      <c r="EC975" s="47"/>
      <c r="ED975" s="47"/>
      <c r="EE975" s="47"/>
      <c r="EF975" s="47"/>
      <c r="EG975" s="47"/>
      <c r="EH975" s="47"/>
      <c r="EI975" s="47"/>
      <c r="EJ975" s="47"/>
      <c r="EK975" s="47"/>
      <c r="EL975" s="47"/>
      <c r="EM975" s="47"/>
      <c r="EN975" s="47"/>
      <c r="EO975" s="47"/>
      <c r="EP975" s="47"/>
      <c r="EQ975" s="47"/>
      <c r="ER975" s="47"/>
      <c r="ES975" s="47"/>
      <c r="EX975" s="48"/>
      <c r="EY975" s="48"/>
      <c r="EZ975" s="48"/>
      <c r="FA975" s="48"/>
      <c r="FB975" s="48"/>
      <c r="FC975" s="48"/>
      <c r="FD975" s="48"/>
    </row>
    <row r="976" spans="1:160" s="19" customFormat="1" ht="15" customHeight="1" x14ac:dyDescent="0.25">
      <c r="A976" s="82"/>
      <c r="B976" s="82"/>
      <c r="C976" s="82"/>
      <c r="AF976" s="82"/>
      <c r="AG976" s="82"/>
      <c r="AH976" s="81"/>
      <c r="AI976" s="45"/>
      <c r="AJ976" s="46"/>
      <c r="AK976" s="46"/>
      <c r="AL976" s="46"/>
      <c r="AM976" s="46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  <c r="BG976" s="45"/>
      <c r="BH976" s="45"/>
      <c r="BI976" s="45"/>
      <c r="BJ976" s="45"/>
      <c r="BK976" s="45"/>
      <c r="BL976" s="45"/>
      <c r="BM976" s="45"/>
      <c r="BN976" s="45"/>
      <c r="BO976" s="45"/>
      <c r="BP976" s="45"/>
      <c r="BQ976" s="45"/>
      <c r="BR976" s="47"/>
      <c r="BS976" s="47"/>
      <c r="BT976" s="47"/>
      <c r="BU976" s="47"/>
      <c r="BV976" s="47"/>
      <c r="BW976" s="47"/>
      <c r="BX976" s="47"/>
      <c r="BY976" s="47"/>
      <c r="BZ976" s="47"/>
      <c r="CA976" s="47"/>
      <c r="CB976" s="47"/>
      <c r="CC976" s="47"/>
      <c r="CD976" s="47"/>
      <c r="CE976" s="47"/>
      <c r="CF976" s="47"/>
      <c r="CG976" s="47"/>
      <c r="CH976" s="47"/>
      <c r="CI976" s="47"/>
      <c r="CJ976" s="47"/>
      <c r="CK976" s="47"/>
      <c r="CL976" s="47"/>
      <c r="CM976" s="47"/>
      <c r="CN976" s="47"/>
      <c r="CO976" s="47"/>
      <c r="CP976" s="47"/>
      <c r="CQ976" s="47"/>
      <c r="CR976" s="47"/>
      <c r="CS976" s="47"/>
      <c r="CT976" s="47"/>
      <c r="CU976" s="47"/>
      <c r="CV976" s="47"/>
      <c r="CW976" s="47"/>
      <c r="CX976" s="47"/>
      <c r="CY976" s="47"/>
      <c r="CZ976" s="47"/>
      <c r="DA976" s="47"/>
      <c r="DB976" s="47"/>
      <c r="DC976" s="47"/>
      <c r="DD976" s="47"/>
      <c r="DE976" s="47"/>
      <c r="DF976" s="47"/>
      <c r="DG976" s="47"/>
      <c r="DH976" s="47"/>
      <c r="DI976" s="47"/>
      <c r="DJ976" s="47"/>
      <c r="DK976" s="47"/>
      <c r="DL976" s="47"/>
      <c r="DM976" s="47"/>
      <c r="DN976" s="47"/>
      <c r="DO976" s="47"/>
      <c r="DP976" s="47"/>
      <c r="DQ976" s="47"/>
      <c r="DR976" s="47"/>
      <c r="DS976" s="47"/>
      <c r="DT976" s="47"/>
      <c r="DU976" s="47"/>
      <c r="DV976" s="47"/>
      <c r="DW976" s="47"/>
      <c r="DX976" s="47"/>
      <c r="DY976" s="47"/>
      <c r="DZ976" s="47"/>
      <c r="EA976" s="47"/>
      <c r="EB976" s="47"/>
      <c r="EC976" s="47"/>
      <c r="ED976" s="47"/>
      <c r="EE976" s="47"/>
      <c r="EF976" s="47"/>
      <c r="EG976" s="47"/>
      <c r="EH976" s="47"/>
      <c r="EI976" s="47"/>
      <c r="EJ976" s="47"/>
      <c r="EK976" s="47"/>
      <c r="EL976" s="47"/>
      <c r="EM976" s="47"/>
      <c r="EN976" s="47"/>
      <c r="EO976" s="47"/>
      <c r="EP976" s="47"/>
      <c r="EQ976" s="47"/>
      <c r="ER976" s="47"/>
      <c r="ES976" s="47"/>
      <c r="EX976" s="48"/>
      <c r="EY976" s="48"/>
      <c r="EZ976" s="48"/>
      <c r="FA976" s="48"/>
      <c r="FB976" s="48"/>
      <c r="FC976" s="48"/>
      <c r="FD976" s="48"/>
    </row>
    <row r="977" spans="1:160" s="19" customFormat="1" ht="15" customHeight="1" x14ac:dyDescent="0.25">
      <c r="A977" s="82"/>
      <c r="B977" s="82"/>
      <c r="C977" s="82"/>
      <c r="AF977" s="82"/>
      <c r="AG977" s="82"/>
      <c r="AH977" s="81"/>
      <c r="AI977" s="45"/>
      <c r="AJ977" s="46"/>
      <c r="AK977" s="46"/>
      <c r="AL977" s="46"/>
      <c r="AM977" s="46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  <c r="BG977" s="45"/>
      <c r="BH977" s="45"/>
      <c r="BI977" s="45"/>
      <c r="BJ977" s="45"/>
      <c r="BK977" s="45"/>
      <c r="BL977" s="45"/>
      <c r="BM977" s="45"/>
      <c r="BN977" s="45"/>
      <c r="BO977" s="45"/>
      <c r="BP977" s="45"/>
      <c r="BQ977" s="45"/>
      <c r="BR977" s="47"/>
      <c r="BS977" s="47"/>
      <c r="BT977" s="47"/>
      <c r="BU977" s="47"/>
      <c r="BV977" s="47"/>
      <c r="BW977" s="47"/>
      <c r="BX977" s="47"/>
      <c r="BY977" s="47"/>
      <c r="BZ977" s="47"/>
      <c r="CA977" s="47"/>
      <c r="CB977" s="47"/>
      <c r="CC977" s="47"/>
      <c r="CD977" s="47"/>
      <c r="CE977" s="47"/>
      <c r="CF977" s="47"/>
      <c r="CG977" s="47"/>
      <c r="CH977" s="47"/>
      <c r="CI977" s="47"/>
      <c r="CJ977" s="47"/>
      <c r="CK977" s="47"/>
      <c r="CL977" s="47"/>
      <c r="CM977" s="47"/>
      <c r="CN977" s="47"/>
      <c r="CO977" s="47"/>
      <c r="CP977" s="47"/>
      <c r="CQ977" s="47"/>
      <c r="CR977" s="47"/>
      <c r="CS977" s="47"/>
      <c r="CT977" s="47"/>
      <c r="CU977" s="47"/>
      <c r="CV977" s="47"/>
      <c r="CW977" s="47"/>
      <c r="CX977" s="47"/>
      <c r="CY977" s="47"/>
      <c r="CZ977" s="47"/>
      <c r="DA977" s="47"/>
      <c r="DB977" s="47"/>
      <c r="DC977" s="47"/>
      <c r="DD977" s="47"/>
      <c r="DE977" s="47"/>
      <c r="DF977" s="47"/>
      <c r="DG977" s="47"/>
      <c r="DH977" s="47"/>
      <c r="DI977" s="47"/>
      <c r="DJ977" s="47"/>
      <c r="DK977" s="47"/>
      <c r="DL977" s="47"/>
      <c r="DM977" s="47"/>
      <c r="DN977" s="47"/>
      <c r="DO977" s="47"/>
      <c r="DP977" s="47"/>
      <c r="DQ977" s="47"/>
      <c r="DR977" s="47"/>
      <c r="DS977" s="47"/>
      <c r="DT977" s="47"/>
      <c r="DU977" s="47"/>
      <c r="DV977" s="47"/>
      <c r="DW977" s="47"/>
      <c r="DX977" s="47"/>
      <c r="DY977" s="47"/>
      <c r="DZ977" s="47"/>
      <c r="EA977" s="47"/>
      <c r="EB977" s="47"/>
      <c r="EC977" s="47"/>
      <c r="ED977" s="47"/>
      <c r="EE977" s="47"/>
      <c r="EF977" s="47"/>
      <c r="EG977" s="47"/>
      <c r="EH977" s="47"/>
      <c r="EI977" s="47"/>
      <c r="EJ977" s="47"/>
      <c r="EK977" s="47"/>
      <c r="EL977" s="47"/>
      <c r="EM977" s="47"/>
      <c r="EN977" s="47"/>
      <c r="EO977" s="47"/>
      <c r="EP977" s="47"/>
      <c r="EQ977" s="47"/>
      <c r="ER977" s="47"/>
      <c r="ES977" s="47"/>
      <c r="EX977" s="48"/>
      <c r="EY977" s="48"/>
      <c r="EZ977" s="48"/>
      <c r="FA977" s="48"/>
      <c r="FB977" s="48"/>
      <c r="FC977" s="48"/>
      <c r="FD977" s="48"/>
    </row>
    <row r="978" spans="1:160" s="19" customFormat="1" ht="15" customHeight="1" x14ac:dyDescent="0.25">
      <c r="A978" s="82"/>
      <c r="B978" s="82"/>
      <c r="C978" s="82"/>
      <c r="AF978" s="82"/>
      <c r="AG978" s="82"/>
      <c r="AH978" s="81"/>
      <c r="AI978" s="45"/>
      <c r="AJ978" s="46"/>
      <c r="AK978" s="46"/>
      <c r="AL978" s="46"/>
      <c r="AM978" s="46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  <c r="BG978" s="45"/>
      <c r="BH978" s="45"/>
      <c r="BI978" s="45"/>
      <c r="BJ978" s="45"/>
      <c r="BK978" s="45"/>
      <c r="BL978" s="45"/>
      <c r="BM978" s="45"/>
      <c r="BN978" s="45"/>
      <c r="BO978" s="45"/>
      <c r="BP978" s="45"/>
      <c r="BQ978" s="45"/>
      <c r="BR978" s="47"/>
      <c r="BS978" s="47"/>
      <c r="BT978" s="47"/>
      <c r="BU978" s="47"/>
      <c r="BV978" s="47"/>
      <c r="BW978" s="47"/>
      <c r="BX978" s="47"/>
      <c r="BY978" s="47"/>
      <c r="BZ978" s="47"/>
      <c r="CA978" s="47"/>
      <c r="CB978" s="47"/>
      <c r="CC978" s="47"/>
      <c r="CD978" s="47"/>
      <c r="CE978" s="47"/>
      <c r="CF978" s="47"/>
      <c r="CG978" s="47"/>
      <c r="CH978" s="47"/>
      <c r="CI978" s="47"/>
      <c r="CJ978" s="47"/>
      <c r="CK978" s="47"/>
      <c r="CL978" s="47"/>
      <c r="CM978" s="47"/>
      <c r="CN978" s="47"/>
      <c r="CO978" s="47"/>
      <c r="CP978" s="47"/>
      <c r="CQ978" s="47"/>
      <c r="CR978" s="47"/>
      <c r="CS978" s="47"/>
      <c r="CT978" s="47"/>
      <c r="CU978" s="47"/>
      <c r="CV978" s="47"/>
      <c r="CW978" s="47"/>
      <c r="CX978" s="47"/>
      <c r="CY978" s="47"/>
      <c r="CZ978" s="47"/>
      <c r="DA978" s="47"/>
      <c r="DB978" s="47"/>
      <c r="DC978" s="47"/>
      <c r="DD978" s="47"/>
      <c r="DE978" s="47"/>
      <c r="DF978" s="47"/>
      <c r="DG978" s="47"/>
      <c r="DH978" s="47"/>
      <c r="DI978" s="47"/>
      <c r="DJ978" s="47"/>
      <c r="DK978" s="47"/>
      <c r="DL978" s="47"/>
      <c r="DM978" s="47"/>
      <c r="DN978" s="47"/>
      <c r="DO978" s="47"/>
      <c r="DP978" s="47"/>
      <c r="DQ978" s="47"/>
      <c r="DR978" s="47"/>
      <c r="DS978" s="47"/>
      <c r="DT978" s="47"/>
      <c r="DU978" s="47"/>
      <c r="DV978" s="47"/>
      <c r="DW978" s="47"/>
      <c r="DX978" s="47"/>
      <c r="DY978" s="47"/>
      <c r="DZ978" s="47"/>
      <c r="EA978" s="47"/>
      <c r="EB978" s="47"/>
      <c r="EC978" s="47"/>
      <c r="ED978" s="47"/>
      <c r="EE978" s="47"/>
      <c r="EF978" s="47"/>
      <c r="EG978" s="47"/>
      <c r="EH978" s="47"/>
      <c r="EI978" s="47"/>
      <c r="EJ978" s="47"/>
      <c r="EK978" s="47"/>
      <c r="EL978" s="47"/>
      <c r="EM978" s="47"/>
      <c r="EN978" s="47"/>
      <c r="EO978" s="47"/>
      <c r="EP978" s="47"/>
      <c r="EQ978" s="47"/>
      <c r="ER978" s="47"/>
      <c r="ES978" s="47"/>
      <c r="EX978" s="48"/>
      <c r="EY978" s="48"/>
      <c r="EZ978" s="48"/>
      <c r="FA978" s="48"/>
      <c r="FB978" s="48"/>
      <c r="FC978" s="48"/>
      <c r="FD978" s="48"/>
    </row>
    <row r="979" spans="1:160" s="19" customFormat="1" ht="15" customHeight="1" x14ac:dyDescent="0.25">
      <c r="A979" s="82"/>
      <c r="B979" s="82"/>
      <c r="C979" s="82"/>
      <c r="AF979" s="82"/>
      <c r="AG979" s="82"/>
      <c r="AH979" s="81"/>
      <c r="AI979" s="45"/>
      <c r="AJ979" s="46"/>
      <c r="AK979" s="46"/>
      <c r="AL979" s="46"/>
      <c r="AM979" s="46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  <c r="BF979" s="45"/>
      <c r="BG979" s="45"/>
      <c r="BH979" s="45"/>
      <c r="BI979" s="45"/>
      <c r="BJ979" s="45"/>
      <c r="BK979" s="45"/>
      <c r="BL979" s="45"/>
      <c r="BM979" s="45"/>
      <c r="BN979" s="45"/>
      <c r="BO979" s="45"/>
      <c r="BP979" s="45"/>
      <c r="BQ979" s="45"/>
      <c r="BR979" s="47"/>
      <c r="BS979" s="47"/>
      <c r="BT979" s="47"/>
      <c r="BU979" s="47"/>
      <c r="BV979" s="47"/>
      <c r="BW979" s="47"/>
      <c r="BX979" s="47"/>
      <c r="BY979" s="47"/>
      <c r="BZ979" s="47"/>
      <c r="CA979" s="47"/>
      <c r="CB979" s="47"/>
      <c r="CC979" s="47"/>
      <c r="CD979" s="47"/>
      <c r="CE979" s="47"/>
      <c r="CF979" s="47"/>
      <c r="CG979" s="47"/>
      <c r="CH979" s="47"/>
      <c r="CI979" s="47"/>
      <c r="CJ979" s="47"/>
      <c r="CK979" s="47"/>
      <c r="CL979" s="47"/>
      <c r="CM979" s="47"/>
      <c r="CN979" s="47"/>
      <c r="CO979" s="47"/>
      <c r="CP979" s="47"/>
      <c r="CQ979" s="47"/>
      <c r="CR979" s="47"/>
      <c r="CS979" s="47"/>
      <c r="CT979" s="47"/>
      <c r="CU979" s="47"/>
      <c r="CV979" s="47"/>
      <c r="CW979" s="47"/>
      <c r="CX979" s="47"/>
      <c r="CY979" s="47"/>
      <c r="CZ979" s="47"/>
      <c r="DA979" s="47"/>
      <c r="DB979" s="47"/>
      <c r="DC979" s="47"/>
      <c r="DD979" s="47"/>
      <c r="DE979" s="47"/>
      <c r="DF979" s="47"/>
      <c r="DG979" s="47"/>
      <c r="DH979" s="47"/>
      <c r="DI979" s="47"/>
      <c r="DJ979" s="47"/>
      <c r="DK979" s="47"/>
      <c r="DL979" s="47"/>
      <c r="DM979" s="47"/>
      <c r="DN979" s="47"/>
      <c r="DO979" s="47"/>
      <c r="DP979" s="47"/>
      <c r="DQ979" s="47"/>
      <c r="DR979" s="47"/>
      <c r="DS979" s="47"/>
      <c r="DT979" s="47"/>
      <c r="DU979" s="47"/>
      <c r="DV979" s="47"/>
      <c r="DW979" s="47"/>
      <c r="DX979" s="47"/>
      <c r="DY979" s="47"/>
      <c r="DZ979" s="47"/>
      <c r="EA979" s="47"/>
      <c r="EB979" s="47"/>
      <c r="EC979" s="47"/>
      <c r="ED979" s="47"/>
      <c r="EE979" s="47"/>
      <c r="EF979" s="47"/>
      <c r="EG979" s="47"/>
      <c r="EH979" s="47"/>
      <c r="EI979" s="47"/>
      <c r="EJ979" s="47"/>
      <c r="EK979" s="47"/>
      <c r="EL979" s="47"/>
      <c r="EM979" s="47"/>
      <c r="EN979" s="47"/>
      <c r="EO979" s="47"/>
      <c r="EP979" s="47"/>
      <c r="EQ979" s="47"/>
      <c r="ER979" s="47"/>
      <c r="ES979" s="47"/>
      <c r="EX979" s="48"/>
      <c r="EY979" s="48"/>
      <c r="EZ979" s="48"/>
      <c r="FA979" s="48"/>
      <c r="FB979" s="48"/>
      <c r="FC979" s="48"/>
      <c r="FD979" s="48"/>
    </row>
    <row r="980" spans="1:160" s="19" customFormat="1" ht="15" customHeight="1" x14ac:dyDescent="0.25">
      <c r="A980" s="82"/>
      <c r="B980" s="82"/>
      <c r="C980" s="82"/>
      <c r="AF980" s="82"/>
      <c r="AG980" s="82"/>
      <c r="AH980" s="81"/>
      <c r="AI980" s="45"/>
      <c r="AJ980" s="46"/>
      <c r="AK980" s="46"/>
      <c r="AL980" s="46"/>
      <c r="AM980" s="46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  <c r="BG980" s="45"/>
      <c r="BH980" s="45"/>
      <c r="BI980" s="45"/>
      <c r="BJ980" s="45"/>
      <c r="BK980" s="45"/>
      <c r="BL980" s="45"/>
      <c r="BM980" s="45"/>
      <c r="BN980" s="45"/>
      <c r="BO980" s="45"/>
      <c r="BP980" s="45"/>
      <c r="BQ980" s="45"/>
      <c r="BR980" s="47"/>
      <c r="BS980" s="47"/>
      <c r="BT980" s="47"/>
      <c r="BU980" s="47"/>
      <c r="BV980" s="47"/>
      <c r="BW980" s="47"/>
      <c r="BX980" s="47"/>
      <c r="BY980" s="47"/>
      <c r="BZ980" s="47"/>
      <c r="CA980" s="47"/>
      <c r="CB980" s="47"/>
      <c r="CC980" s="47"/>
      <c r="CD980" s="47"/>
      <c r="CE980" s="47"/>
      <c r="CF980" s="47"/>
      <c r="CG980" s="47"/>
      <c r="CH980" s="47"/>
      <c r="CI980" s="47"/>
      <c r="CJ980" s="47"/>
      <c r="CK980" s="47"/>
      <c r="CL980" s="47"/>
      <c r="CM980" s="47"/>
      <c r="CN980" s="47"/>
      <c r="CO980" s="47"/>
      <c r="CP980" s="47"/>
      <c r="CQ980" s="47"/>
      <c r="CR980" s="47"/>
      <c r="CS980" s="47"/>
      <c r="CT980" s="47"/>
      <c r="CU980" s="47"/>
      <c r="CV980" s="47"/>
      <c r="CW980" s="47"/>
      <c r="CX980" s="47"/>
      <c r="CY980" s="47"/>
      <c r="CZ980" s="47"/>
      <c r="DA980" s="47"/>
      <c r="DB980" s="47"/>
      <c r="DC980" s="47"/>
      <c r="DD980" s="47"/>
      <c r="DE980" s="47"/>
      <c r="DF980" s="47"/>
      <c r="DG980" s="47"/>
      <c r="DH980" s="47"/>
      <c r="DI980" s="47"/>
      <c r="DJ980" s="47"/>
      <c r="DK980" s="47"/>
      <c r="DL980" s="47"/>
      <c r="DM980" s="47"/>
      <c r="DN980" s="47"/>
      <c r="DO980" s="47"/>
      <c r="DP980" s="47"/>
      <c r="DQ980" s="47"/>
      <c r="DR980" s="47"/>
      <c r="DS980" s="47"/>
      <c r="DT980" s="47"/>
      <c r="DU980" s="47"/>
      <c r="DV980" s="47"/>
      <c r="DW980" s="47"/>
      <c r="DX980" s="47"/>
      <c r="DY980" s="47"/>
      <c r="DZ980" s="47"/>
      <c r="EA980" s="47"/>
      <c r="EB980" s="47"/>
      <c r="EC980" s="47"/>
      <c r="ED980" s="47"/>
      <c r="EE980" s="47"/>
      <c r="EF980" s="47"/>
      <c r="EG980" s="47"/>
      <c r="EH980" s="47"/>
      <c r="EI980" s="47"/>
      <c r="EJ980" s="47"/>
      <c r="EK980" s="47"/>
      <c r="EL980" s="47"/>
      <c r="EM980" s="47"/>
      <c r="EN980" s="47"/>
      <c r="EO980" s="47"/>
      <c r="EP980" s="47"/>
      <c r="EQ980" s="47"/>
      <c r="ER980" s="47"/>
      <c r="ES980" s="47"/>
      <c r="EX980" s="48"/>
      <c r="EY980" s="48"/>
      <c r="EZ980" s="48"/>
      <c r="FA980" s="48"/>
      <c r="FB980" s="48"/>
      <c r="FC980" s="48"/>
      <c r="FD980" s="48"/>
    </row>
    <row r="981" spans="1:160" s="19" customFormat="1" ht="15" customHeight="1" x14ac:dyDescent="0.25">
      <c r="A981" s="82"/>
      <c r="B981" s="82"/>
      <c r="C981" s="82"/>
      <c r="AF981" s="82"/>
      <c r="AG981" s="82"/>
      <c r="AH981" s="81"/>
      <c r="AI981" s="45"/>
      <c r="AJ981" s="46"/>
      <c r="AK981" s="46"/>
      <c r="AL981" s="46"/>
      <c r="AM981" s="46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  <c r="BG981" s="45"/>
      <c r="BH981" s="45"/>
      <c r="BI981" s="45"/>
      <c r="BJ981" s="45"/>
      <c r="BK981" s="45"/>
      <c r="BL981" s="45"/>
      <c r="BM981" s="45"/>
      <c r="BN981" s="45"/>
      <c r="BO981" s="45"/>
      <c r="BP981" s="45"/>
      <c r="BQ981" s="45"/>
      <c r="BR981" s="47"/>
      <c r="BS981" s="47"/>
      <c r="BT981" s="47"/>
      <c r="BU981" s="47"/>
      <c r="BV981" s="47"/>
      <c r="BW981" s="47"/>
      <c r="BX981" s="47"/>
      <c r="BY981" s="47"/>
      <c r="BZ981" s="47"/>
      <c r="CA981" s="47"/>
      <c r="CB981" s="47"/>
      <c r="CC981" s="47"/>
      <c r="CD981" s="47"/>
      <c r="CE981" s="47"/>
      <c r="CF981" s="47"/>
      <c r="CG981" s="47"/>
      <c r="CH981" s="47"/>
      <c r="CI981" s="47"/>
      <c r="CJ981" s="47"/>
      <c r="CK981" s="47"/>
      <c r="CL981" s="47"/>
      <c r="CM981" s="47"/>
      <c r="CN981" s="47"/>
      <c r="CO981" s="47"/>
      <c r="CP981" s="47"/>
      <c r="CQ981" s="47"/>
      <c r="CR981" s="47"/>
      <c r="CS981" s="47"/>
      <c r="CT981" s="47"/>
      <c r="CU981" s="47"/>
      <c r="CV981" s="47"/>
      <c r="CW981" s="47"/>
      <c r="CX981" s="47"/>
      <c r="CY981" s="47"/>
      <c r="CZ981" s="47"/>
      <c r="DA981" s="47"/>
      <c r="DB981" s="47"/>
      <c r="DC981" s="47"/>
      <c r="DD981" s="47"/>
      <c r="DE981" s="47"/>
      <c r="DF981" s="47"/>
      <c r="DG981" s="47"/>
      <c r="DH981" s="47"/>
      <c r="DI981" s="47"/>
      <c r="DJ981" s="47"/>
      <c r="DK981" s="47"/>
      <c r="DL981" s="47"/>
      <c r="DM981" s="47"/>
      <c r="DN981" s="47"/>
      <c r="DO981" s="47"/>
      <c r="DP981" s="47"/>
      <c r="DQ981" s="47"/>
      <c r="DR981" s="47"/>
      <c r="DS981" s="47"/>
      <c r="DT981" s="47"/>
      <c r="DU981" s="47"/>
      <c r="DV981" s="47"/>
      <c r="DW981" s="47"/>
      <c r="DX981" s="47"/>
      <c r="DY981" s="47"/>
      <c r="DZ981" s="47"/>
      <c r="EA981" s="47"/>
      <c r="EB981" s="47"/>
      <c r="EC981" s="47"/>
      <c r="ED981" s="47"/>
      <c r="EE981" s="47"/>
      <c r="EF981" s="47"/>
      <c r="EG981" s="47"/>
      <c r="EH981" s="47"/>
      <c r="EI981" s="47"/>
      <c r="EJ981" s="47"/>
      <c r="EK981" s="47"/>
      <c r="EL981" s="47"/>
      <c r="EM981" s="47"/>
      <c r="EN981" s="47"/>
      <c r="EO981" s="47"/>
      <c r="EP981" s="47"/>
      <c r="EQ981" s="47"/>
      <c r="ER981" s="47"/>
      <c r="ES981" s="47"/>
      <c r="EX981" s="48"/>
      <c r="EY981" s="48"/>
      <c r="EZ981" s="48"/>
      <c r="FA981" s="48"/>
      <c r="FB981" s="48"/>
      <c r="FC981" s="48"/>
      <c r="FD981" s="48"/>
    </row>
    <row r="982" spans="1:160" s="19" customFormat="1" ht="15" customHeight="1" x14ac:dyDescent="0.25">
      <c r="A982" s="82"/>
      <c r="B982" s="82"/>
      <c r="C982" s="82"/>
      <c r="AF982" s="82"/>
      <c r="AG982" s="82"/>
      <c r="AH982" s="81"/>
      <c r="AI982" s="45"/>
      <c r="AJ982" s="46"/>
      <c r="AK982" s="46"/>
      <c r="AL982" s="46"/>
      <c r="AM982" s="46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  <c r="BF982" s="45"/>
      <c r="BG982" s="45"/>
      <c r="BH982" s="45"/>
      <c r="BI982" s="45"/>
      <c r="BJ982" s="45"/>
      <c r="BK982" s="45"/>
      <c r="BL982" s="45"/>
      <c r="BM982" s="45"/>
      <c r="BN982" s="45"/>
      <c r="BO982" s="45"/>
      <c r="BP982" s="45"/>
      <c r="BQ982" s="45"/>
      <c r="BR982" s="47"/>
      <c r="BS982" s="47"/>
      <c r="BT982" s="47"/>
      <c r="BU982" s="47"/>
      <c r="BV982" s="47"/>
      <c r="BW982" s="47"/>
      <c r="BX982" s="47"/>
      <c r="BY982" s="47"/>
      <c r="BZ982" s="47"/>
      <c r="CA982" s="47"/>
      <c r="CB982" s="47"/>
      <c r="CC982" s="47"/>
      <c r="CD982" s="47"/>
      <c r="CE982" s="47"/>
      <c r="CF982" s="47"/>
      <c r="CG982" s="47"/>
      <c r="CH982" s="47"/>
      <c r="CI982" s="47"/>
      <c r="CJ982" s="47"/>
      <c r="CK982" s="47"/>
      <c r="CL982" s="47"/>
      <c r="CM982" s="47"/>
      <c r="CN982" s="47"/>
      <c r="CO982" s="47"/>
      <c r="CP982" s="47"/>
      <c r="CQ982" s="47"/>
      <c r="CR982" s="47"/>
      <c r="CS982" s="47"/>
      <c r="CT982" s="47"/>
      <c r="CU982" s="47"/>
      <c r="CV982" s="47"/>
      <c r="CW982" s="47"/>
      <c r="CX982" s="47"/>
      <c r="CY982" s="47"/>
      <c r="CZ982" s="47"/>
      <c r="DA982" s="47"/>
      <c r="DB982" s="47"/>
      <c r="DC982" s="47"/>
      <c r="DD982" s="47"/>
      <c r="DE982" s="47"/>
      <c r="DF982" s="47"/>
      <c r="DG982" s="47"/>
      <c r="DH982" s="47"/>
      <c r="DI982" s="47"/>
      <c r="DJ982" s="47"/>
      <c r="DK982" s="47"/>
      <c r="DL982" s="47"/>
      <c r="DM982" s="47"/>
      <c r="DN982" s="47"/>
      <c r="DO982" s="47"/>
      <c r="DP982" s="47"/>
      <c r="DQ982" s="47"/>
      <c r="DR982" s="47"/>
      <c r="DS982" s="47"/>
      <c r="DT982" s="47"/>
      <c r="DU982" s="47"/>
      <c r="DV982" s="47"/>
      <c r="DW982" s="47"/>
      <c r="DX982" s="47"/>
      <c r="DY982" s="47"/>
      <c r="DZ982" s="47"/>
      <c r="EA982" s="47"/>
      <c r="EB982" s="47"/>
      <c r="EC982" s="47"/>
      <c r="ED982" s="47"/>
      <c r="EE982" s="47"/>
      <c r="EF982" s="47"/>
      <c r="EG982" s="47"/>
      <c r="EH982" s="47"/>
      <c r="EI982" s="47"/>
      <c r="EJ982" s="47"/>
      <c r="EK982" s="47"/>
      <c r="EL982" s="47"/>
      <c r="EM982" s="47"/>
      <c r="EN982" s="47"/>
      <c r="EO982" s="47"/>
      <c r="EP982" s="47"/>
      <c r="EQ982" s="47"/>
      <c r="ER982" s="47"/>
      <c r="ES982" s="47"/>
      <c r="EX982" s="48"/>
      <c r="EY982" s="48"/>
      <c r="EZ982" s="48"/>
      <c r="FA982" s="48"/>
      <c r="FB982" s="48"/>
      <c r="FC982" s="48"/>
      <c r="FD982" s="48"/>
    </row>
    <row r="983" spans="1:160" s="19" customFormat="1" ht="15" customHeight="1" x14ac:dyDescent="0.25">
      <c r="A983" s="82"/>
      <c r="B983" s="82"/>
      <c r="C983" s="82"/>
      <c r="AF983" s="82"/>
      <c r="AG983" s="82"/>
      <c r="AH983" s="81"/>
      <c r="AI983" s="45"/>
      <c r="AJ983" s="46"/>
      <c r="AK983" s="46"/>
      <c r="AL983" s="46"/>
      <c r="AM983" s="46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  <c r="BG983" s="45"/>
      <c r="BH983" s="45"/>
      <c r="BI983" s="45"/>
      <c r="BJ983" s="45"/>
      <c r="BK983" s="45"/>
      <c r="BL983" s="45"/>
      <c r="BM983" s="45"/>
      <c r="BN983" s="45"/>
      <c r="BO983" s="45"/>
      <c r="BP983" s="45"/>
      <c r="BQ983" s="45"/>
      <c r="BR983" s="47"/>
      <c r="BS983" s="47"/>
      <c r="BT983" s="47"/>
      <c r="BU983" s="47"/>
      <c r="BV983" s="47"/>
      <c r="BW983" s="47"/>
      <c r="BX983" s="47"/>
      <c r="BY983" s="47"/>
      <c r="BZ983" s="47"/>
      <c r="CA983" s="47"/>
      <c r="CB983" s="47"/>
      <c r="CC983" s="47"/>
      <c r="CD983" s="47"/>
      <c r="CE983" s="47"/>
      <c r="CF983" s="47"/>
      <c r="CG983" s="47"/>
      <c r="CH983" s="47"/>
      <c r="CI983" s="47"/>
      <c r="CJ983" s="47"/>
      <c r="CK983" s="47"/>
      <c r="CL983" s="47"/>
      <c r="CM983" s="47"/>
      <c r="CN983" s="47"/>
      <c r="CO983" s="47"/>
      <c r="CP983" s="47"/>
      <c r="CQ983" s="47"/>
      <c r="CR983" s="47"/>
      <c r="CS983" s="47"/>
      <c r="CT983" s="47"/>
      <c r="CU983" s="47"/>
      <c r="CV983" s="47"/>
      <c r="CW983" s="47"/>
      <c r="CX983" s="47"/>
      <c r="CY983" s="47"/>
      <c r="CZ983" s="47"/>
      <c r="DA983" s="47"/>
      <c r="DB983" s="47"/>
      <c r="DC983" s="47"/>
      <c r="DD983" s="47"/>
      <c r="DE983" s="47"/>
      <c r="DF983" s="47"/>
      <c r="DG983" s="47"/>
      <c r="DH983" s="47"/>
      <c r="DI983" s="47"/>
      <c r="DJ983" s="47"/>
      <c r="DK983" s="47"/>
      <c r="DL983" s="47"/>
      <c r="DM983" s="47"/>
      <c r="DN983" s="47"/>
      <c r="DO983" s="47"/>
      <c r="DP983" s="47"/>
      <c r="DQ983" s="47"/>
      <c r="DR983" s="47"/>
      <c r="DS983" s="47"/>
      <c r="DT983" s="47"/>
      <c r="DU983" s="47"/>
      <c r="DV983" s="47"/>
      <c r="DW983" s="47"/>
      <c r="DX983" s="47"/>
      <c r="DY983" s="47"/>
      <c r="DZ983" s="47"/>
      <c r="EA983" s="47"/>
      <c r="EB983" s="47"/>
      <c r="EC983" s="47"/>
      <c r="ED983" s="47"/>
      <c r="EE983" s="47"/>
      <c r="EF983" s="47"/>
      <c r="EG983" s="47"/>
      <c r="EH983" s="47"/>
      <c r="EI983" s="47"/>
      <c r="EJ983" s="47"/>
      <c r="EK983" s="47"/>
      <c r="EL983" s="47"/>
      <c r="EM983" s="47"/>
      <c r="EN983" s="47"/>
      <c r="EO983" s="47"/>
      <c r="EP983" s="47"/>
      <c r="EQ983" s="47"/>
      <c r="ER983" s="47"/>
      <c r="ES983" s="47"/>
      <c r="EX983" s="48"/>
      <c r="EY983" s="48"/>
      <c r="EZ983" s="48"/>
      <c r="FA983" s="48"/>
      <c r="FB983" s="48"/>
      <c r="FC983" s="48"/>
      <c r="FD983" s="48"/>
    </row>
    <row r="984" spans="1:160" s="19" customFormat="1" ht="15" customHeight="1" x14ac:dyDescent="0.25">
      <c r="A984" s="82"/>
      <c r="B984" s="82"/>
      <c r="C984" s="82"/>
      <c r="AF984" s="82"/>
      <c r="AG984" s="82"/>
      <c r="AH984" s="81"/>
      <c r="AI984" s="45"/>
      <c r="AJ984" s="46"/>
      <c r="AK984" s="46"/>
      <c r="AL984" s="46"/>
      <c r="AM984" s="46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  <c r="BG984" s="45"/>
      <c r="BH984" s="45"/>
      <c r="BI984" s="45"/>
      <c r="BJ984" s="45"/>
      <c r="BK984" s="45"/>
      <c r="BL984" s="45"/>
      <c r="BM984" s="45"/>
      <c r="BN984" s="45"/>
      <c r="BO984" s="45"/>
      <c r="BP984" s="45"/>
      <c r="BQ984" s="45"/>
      <c r="BR984" s="47"/>
      <c r="BS984" s="47"/>
      <c r="BT984" s="47"/>
      <c r="BU984" s="47"/>
      <c r="BV984" s="47"/>
      <c r="BW984" s="47"/>
      <c r="BX984" s="47"/>
      <c r="BY984" s="47"/>
      <c r="BZ984" s="47"/>
      <c r="CA984" s="47"/>
      <c r="CB984" s="47"/>
      <c r="CC984" s="47"/>
      <c r="CD984" s="47"/>
      <c r="CE984" s="47"/>
      <c r="CF984" s="47"/>
      <c r="CG984" s="47"/>
      <c r="CH984" s="47"/>
      <c r="CI984" s="47"/>
      <c r="CJ984" s="47"/>
      <c r="CK984" s="47"/>
      <c r="CL984" s="47"/>
      <c r="CM984" s="47"/>
      <c r="CN984" s="47"/>
      <c r="CO984" s="47"/>
      <c r="CP984" s="47"/>
      <c r="CQ984" s="47"/>
      <c r="CR984" s="47"/>
      <c r="CS984" s="47"/>
      <c r="CT984" s="47"/>
      <c r="CU984" s="47"/>
      <c r="CV984" s="47"/>
      <c r="CW984" s="47"/>
      <c r="CX984" s="47"/>
      <c r="CY984" s="47"/>
      <c r="CZ984" s="47"/>
      <c r="DA984" s="47"/>
      <c r="DB984" s="47"/>
      <c r="DC984" s="47"/>
      <c r="DD984" s="47"/>
      <c r="DE984" s="47"/>
      <c r="DF984" s="47"/>
      <c r="DG984" s="47"/>
      <c r="DH984" s="47"/>
      <c r="DI984" s="47"/>
      <c r="DJ984" s="47"/>
      <c r="DK984" s="47"/>
      <c r="DL984" s="47"/>
      <c r="DM984" s="47"/>
      <c r="DN984" s="47"/>
      <c r="DO984" s="47"/>
      <c r="DP984" s="47"/>
      <c r="DQ984" s="47"/>
      <c r="DR984" s="47"/>
      <c r="DS984" s="47"/>
      <c r="DT984" s="47"/>
      <c r="DU984" s="47"/>
      <c r="DV984" s="47"/>
      <c r="DW984" s="47"/>
      <c r="DX984" s="47"/>
      <c r="DY984" s="47"/>
      <c r="DZ984" s="47"/>
      <c r="EA984" s="47"/>
      <c r="EB984" s="47"/>
      <c r="EC984" s="47"/>
      <c r="ED984" s="47"/>
      <c r="EE984" s="47"/>
      <c r="EF984" s="47"/>
      <c r="EG984" s="47"/>
      <c r="EH984" s="47"/>
      <c r="EI984" s="47"/>
      <c r="EJ984" s="47"/>
      <c r="EK984" s="47"/>
      <c r="EL984" s="47"/>
      <c r="EM984" s="47"/>
      <c r="EN984" s="47"/>
      <c r="EO984" s="47"/>
      <c r="EP984" s="47"/>
      <c r="EQ984" s="47"/>
      <c r="ER984" s="47"/>
      <c r="ES984" s="47"/>
      <c r="EX984" s="48"/>
      <c r="EY984" s="48"/>
      <c r="EZ984" s="48"/>
      <c r="FA984" s="48"/>
      <c r="FB984" s="48"/>
      <c r="FC984" s="48"/>
      <c r="FD984" s="48"/>
    </row>
    <row r="985" spans="1:160" s="19" customFormat="1" ht="15" customHeight="1" x14ac:dyDescent="0.25">
      <c r="A985" s="82"/>
      <c r="B985" s="82"/>
      <c r="C985" s="82"/>
      <c r="AF985" s="82"/>
      <c r="AG985" s="82"/>
      <c r="AH985" s="81"/>
      <c r="AI985" s="45"/>
      <c r="AJ985" s="46"/>
      <c r="AK985" s="46"/>
      <c r="AL985" s="46"/>
      <c r="AM985" s="46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  <c r="BF985" s="45"/>
      <c r="BG985" s="45"/>
      <c r="BH985" s="45"/>
      <c r="BI985" s="45"/>
      <c r="BJ985" s="45"/>
      <c r="BK985" s="45"/>
      <c r="BL985" s="45"/>
      <c r="BM985" s="45"/>
      <c r="BN985" s="45"/>
      <c r="BO985" s="45"/>
      <c r="BP985" s="45"/>
      <c r="BQ985" s="45"/>
      <c r="BR985" s="47"/>
      <c r="BS985" s="47"/>
      <c r="BT985" s="47"/>
      <c r="BU985" s="47"/>
      <c r="BV985" s="47"/>
      <c r="BW985" s="47"/>
      <c r="BX985" s="47"/>
      <c r="BY985" s="47"/>
      <c r="BZ985" s="47"/>
      <c r="CA985" s="47"/>
      <c r="CB985" s="47"/>
      <c r="CC985" s="47"/>
      <c r="CD985" s="47"/>
      <c r="CE985" s="47"/>
      <c r="CF985" s="47"/>
      <c r="CG985" s="47"/>
      <c r="CH985" s="47"/>
      <c r="CI985" s="47"/>
      <c r="CJ985" s="47"/>
      <c r="CK985" s="47"/>
      <c r="CL985" s="47"/>
      <c r="CM985" s="47"/>
      <c r="CN985" s="47"/>
      <c r="CO985" s="47"/>
      <c r="CP985" s="47"/>
      <c r="CQ985" s="47"/>
      <c r="CR985" s="47"/>
      <c r="CS985" s="47"/>
      <c r="CT985" s="47"/>
      <c r="CU985" s="47"/>
      <c r="CV985" s="47"/>
      <c r="CW985" s="47"/>
      <c r="CX985" s="47"/>
      <c r="CY985" s="47"/>
      <c r="CZ985" s="47"/>
      <c r="DA985" s="47"/>
      <c r="DB985" s="47"/>
      <c r="DC985" s="47"/>
      <c r="DD985" s="47"/>
      <c r="DE985" s="47"/>
      <c r="DF985" s="47"/>
      <c r="DG985" s="47"/>
      <c r="DH985" s="47"/>
      <c r="DI985" s="47"/>
      <c r="DJ985" s="47"/>
      <c r="DK985" s="47"/>
      <c r="DL985" s="47"/>
      <c r="DM985" s="47"/>
      <c r="DN985" s="47"/>
      <c r="DO985" s="47"/>
      <c r="DP985" s="47"/>
      <c r="DQ985" s="47"/>
      <c r="DR985" s="47"/>
      <c r="DS985" s="47"/>
      <c r="DT985" s="47"/>
      <c r="DU985" s="47"/>
      <c r="DV985" s="47"/>
      <c r="DW985" s="47"/>
      <c r="DX985" s="47"/>
      <c r="DY985" s="47"/>
      <c r="DZ985" s="47"/>
      <c r="EA985" s="47"/>
      <c r="EB985" s="47"/>
      <c r="EC985" s="47"/>
      <c r="ED985" s="47"/>
      <c r="EE985" s="47"/>
      <c r="EF985" s="47"/>
      <c r="EG985" s="47"/>
      <c r="EH985" s="47"/>
      <c r="EI985" s="47"/>
      <c r="EJ985" s="47"/>
      <c r="EK985" s="47"/>
      <c r="EL985" s="47"/>
      <c r="EM985" s="47"/>
      <c r="EN985" s="47"/>
      <c r="EO985" s="47"/>
      <c r="EP985" s="47"/>
      <c r="EQ985" s="47"/>
      <c r="ER985" s="47"/>
      <c r="ES985" s="47"/>
      <c r="EX985" s="48"/>
      <c r="EY985" s="48"/>
      <c r="EZ985" s="48"/>
      <c r="FA985" s="48"/>
      <c r="FB985" s="48"/>
      <c r="FC985" s="48"/>
      <c r="FD985" s="48"/>
    </row>
    <row r="986" spans="1:160" s="19" customFormat="1" ht="15" customHeight="1" x14ac:dyDescent="0.25">
      <c r="A986" s="82"/>
      <c r="B986" s="82"/>
      <c r="C986" s="82"/>
      <c r="AF986" s="82"/>
      <c r="AG986" s="82"/>
      <c r="AH986" s="81"/>
      <c r="AI986" s="45"/>
      <c r="AJ986" s="46"/>
      <c r="AK986" s="46"/>
      <c r="AL986" s="46"/>
      <c r="AM986" s="46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  <c r="BF986" s="45"/>
      <c r="BG986" s="45"/>
      <c r="BH986" s="45"/>
      <c r="BI986" s="45"/>
      <c r="BJ986" s="45"/>
      <c r="BK986" s="45"/>
      <c r="BL986" s="45"/>
      <c r="BM986" s="45"/>
      <c r="BN986" s="45"/>
      <c r="BO986" s="45"/>
      <c r="BP986" s="45"/>
      <c r="BQ986" s="45"/>
      <c r="BR986" s="47"/>
      <c r="BS986" s="47"/>
      <c r="BT986" s="47"/>
      <c r="BU986" s="47"/>
      <c r="BV986" s="47"/>
      <c r="BW986" s="47"/>
      <c r="BX986" s="47"/>
      <c r="BY986" s="47"/>
      <c r="BZ986" s="47"/>
      <c r="CA986" s="47"/>
      <c r="CB986" s="47"/>
      <c r="CC986" s="47"/>
      <c r="CD986" s="47"/>
      <c r="CE986" s="47"/>
      <c r="CF986" s="47"/>
      <c r="CG986" s="47"/>
      <c r="CH986" s="47"/>
      <c r="CI986" s="47"/>
      <c r="CJ986" s="47"/>
      <c r="CK986" s="47"/>
      <c r="CL986" s="47"/>
      <c r="CM986" s="47"/>
      <c r="CN986" s="47"/>
      <c r="CO986" s="47"/>
      <c r="CP986" s="47"/>
      <c r="CQ986" s="47"/>
      <c r="CR986" s="47"/>
      <c r="CS986" s="47"/>
      <c r="CT986" s="47"/>
      <c r="CU986" s="47"/>
      <c r="CV986" s="47"/>
      <c r="CW986" s="47"/>
      <c r="CX986" s="47"/>
      <c r="CY986" s="47"/>
      <c r="CZ986" s="47"/>
      <c r="DA986" s="47"/>
      <c r="DB986" s="47"/>
      <c r="DC986" s="47"/>
      <c r="DD986" s="47"/>
      <c r="DE986" s="47"/>
      <c r="DF986" s="47"/>
      <c r="DG986" s="47"/>
      <c r="DH986" s="47"/>
      <c r="DI986" s="47"/>
      <c r="DJ986" s="47"/>
      <c r="DK986" s="47"/>
      <c r="DL986" s="47"/>
      <c r="DM986" s="47"/>
      <c r="DN986" s="47"/>
      <c r="DO986" s="47"/>
      <c r="DP986" s="47"/>
      <c r="DQ986" s="47"/>
      <c r="DR986" s="47"/>
      <c r="DS986" s="47"/>
      <c r="DT986" s="47"/>
      <c r="DU986" s="47"/>
      <c r="DV986" s="47"/>
      <c r="DW986" s="47"/>
      <c r="DX986" s="47"/>
      <c r="DY986" s="47"/>
      <c r="DZ986" s="47"/>
      <c r="EA986" s="47"/>
      <c r="EB986" s="47"/>
      <c r="EC986" s="47"/>
      <c r="ED986" s="47"/>
      <c r="EE986" s="47"/>
      <c r="EF986" s="47"/>
      <c r="EG986" s="47"/>
      <c r="EH986" s="47"/>
      <c r="EI986" s="47"/>
      <c r="EJ986" s="47"/>
      <c r="EK986" s="47"/>
      <c r="EL986" s="47"/>
      <c r="EM986" s="47"/>
      <c r="EN986" s="47"/>
      <c r="EO986" s="47"/>
      <c r="EP986" s="47"/>
      <c r="EQ986" s="47"/>
      <c r="ER986" s="47"/>
      <c r="ES986" s="47"/>
      <c r="EX986" s="48"/>
      <c r="EY986" s="48"/>
      <c r="EZ986" s="48"/>
      <c r="FA986" s="48"/>
      <c r="FB986" s="48"/>
      <c r="FC986" s="48"/>
      <c r="FD986" s="48"/>
    </row>
    <row r="987" spans="1:160" s="19" customFormat="1" ht="15" customHeight="1" x14ac:dyDescent="0.25">
      <c r="A987" s="82"/>
      <c r="B987" s="82"/>
      <c r="C987" s="82"/>
      <c r="AF987" s="82"/>
      <c r="AG987" s="82"/>
      <c r="AH987" s="81"/>
      <c r="AI987" s="45"/>
      <c r="AJ987" s="46"/>
      <c r="AK987" s="46"/>
      <c r="AL987" s="46"/>
      <c r="AM987" s="46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  <c r="BF987" s="45"/>
      <c r="BG987" s="45"/>
      <c r="BH987" s="45"/>
      <c r="BI987" s="45"/>
      <c r="BJ987" s="45"/>
      <c r="BK987" s="45"/>
      <c r="BL987" s="45"/>
      <c r="BM987" s="45"/>
      <c r="BN987" s="45"/>
      <c r="BO987" s="45"/>
      <c r="BP987" s="45"/>
      <c r="BQ987" s="45"/>
      <c r="BR987" s="47"/>
      <c r="BS987" s="47"/>
      <c r="BT987" s="47"/>
      <c r="BU987" s="47"/>
      <c r="BV987" s="47"/>
      <c r="BW987" s="47"/>
      <c r="BX987" s="47"/>
      <c r="BY987" s="47"/>
      <c r="BZ987" s="47"/>
      <c r="CA987" s="47"/>
      <c r="CB987" s="47"/>
      <c r="CC987" s="47"/>
      <c r="CD987" s="47"/>
      <c r="CE987" s="47"/>
      <c r="CF987" s="47"/>
      <c r="CG987" s="47"/>
      <c r="CH987" s="47"/>
      <c r="CI987" s="47"/>
      <c r="CJ987" s="47"/>
      <c r="CK987" s="47"/>
      <c r="CL987" s="47"/>
      <c r="CM987" s="47"/>
      <c r="CN987" s="47"/>
      <c r="CO987" s="47"/>
      <c r="CP987" s="47"/>
      <c r="CQ987" s="47"/>
      <c r="CR987" s="47"/>
      <c r="CS987" s="47"/>
      <c r="CT987" s="47"/>
      <c r="CU987" s="47"/>
      <c r="CV987" s="47"/>
      <c r="CW987" s="47"/>
      <c r="CX987" s="47"/>
      <c r="CY987" s="47"/>
      <c r="CZ987" s="47"/>
      <c r="DA987" s="47"/>
      <c r="DB987" s="47"/>
      <c r="DC987" s="47"/>
      <c r="DD987" s="47"/>
      <c r="DE987" s="47"/>
      <c r="DF987" s="47"/>
      <c r="DG987" s="47"/>
      <c r="DH987" s="47"/>
      <c r="DI987" s="47"/>
      <c r="DJ987" s="47"/>
      <c r="DK987" s="47"/>
      <c r="DL987" s="47"/>
      <c r="DM987" s="47"/>
      <c r="DN987" s="47"/>
      <c r="DO987" s="47"/>
      <c r="DP987" s="47"/>
      <c r="DQ987" s="47"/>
      <c r="DR987" s="47"/>
      <c r="DS987" s="47"/>
      <c r="DT987" s="47"/>
      <c r="DU987" s="47"/>
      <c r="DV987" s="47"/>
      <c r="DW987" s="47"/>
      <c r="DX987" s="47"/>
      <c r="DY987" s="47"/>
      <c r="DZ987" s="47"/>
      <c r="EA987" s="47"/>
      <c r="EB987" s="47"/>
      <c r="EC987" s="47"/>
      <c r="ED987" s="47"/>
      <c r="EE987" s="47"/>
      <c r="EF987" s="47"/>
      <c r="EG987" s="47"/>
      <c r="EH987" s="47"/>
      <c r="EI987" s="47"/>
      <c r="EJ987" s="47"/>
      <c r="EK987" s="47"/>
      <c r="EL987" s="47"/>
      <c r="EM987" s="47"/>
      <c r="EN987" s="47"/>
      <c r="EO987" s="47"/>
      <c r="EP987" s="47"/>
      <c r="EQ987" s="47"/>
      <c r="ER987" s="47"/>
      <c r="ES987" s="47"/>
      <c r="EX987" s="48"/>
      <c r="EY987" s="48"/>
      <c r="EZ987" s="48"/>
      <c r="FA987" s="48"/>
      <c r="FB987" s="48"/>
      <c r="FC987" s="48"/>
      <c r="FD987" s="48"/>
    </row>
    <row r="988" spans="1:160" s="19" customFormat="1" ht="15" customHeight="1" x14ac:dyDescent="0.25">
      <c r="A988" s="82"/>
      <c r="B988" s="82"/>
      <c r="C988" s="82"/>
      <c r="AF988" s="82"/>
      <c r="AG988" s="82"/>
      <c r="AH988" s="81"/>
      <c r="AI988" s="45"/>
      <c r="AJ988" s="46"/>
      <c r="AK988" s="46"/>
      <c r="AL988" s="46"/>
      <c r="AM988" s="46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  <c r="BF988" s="45"/>
      <c r="BG988" s="45"/>
      <c r="BH988" s="45"/>
      <c r="BI988" s="45"/>
      <c r="BJ988" s="45"/>
      <c r="BK988" s="45"/>
      <c r="BL988" s="45"/>
      <c r="BM988" s="45"/>
      <c r="BN988" s="45"/>
      <c r="BO988" s="45"/>
      <c r="BP988" s="45"/>
      <c r="BQ988" s="45"/>
      <c r="BR988" s="47"/>
      <c r="BS988" s="47"/>
      <c r="BT988" s="47"/>
      <c r="BU988" s="47"/>
      <c r="BV988" s="47"/>
      <c r="BW988" s="47"/>
      <c r="BX988" s="47"/>
      <c r="BY988" s="47"/>
      <c r="BZ988" s="47"/>
      <c r="CA988" s="47"/>
      <c r="CB988" s="47"/>
      <c r="CC988" s="47"/>
      <c r="CD988" s="47"/>
      <c r="CE988" s="47"/>
      <c r="CF988" s="47"/>
      <c r="CG988" s="47"/>
      <c r="CH988" s="47"/>
      <c r="CI988" s="47"/>
      <c r="CJ988" s="47"/>
      <c r="CK988" s="47"/>
      <c r="CL988" s="47"/>
      <c r="CM988" s="47"/>
      <c r="CN988" s="47"/>
      <c r="CO988" s="47"/>
      <c r="CP988" s="47"/>
      <c r="CQ988" s="47"/>
      <c r="CR988" s="47"/>
      <c r="CS988" s="47"/>
      <c r="CT988" s="47"/>
      <c r="CU988" s="47"/>
      <c r="CV988" s="47"/>
      <c r="CW988" s="47"/>
      <c r="CX988" s="47"/>
      <c r="CY988" s="47"/>
      <c r="CZ988" s="47"/>
      <c r="DA988" s="47"/>
      <c r="DB988" s="47"/>
      <c r="DC988" s="47"/>
      <c r="DD988" s="47"/>
      <c r="DE988" s="47"/>
      <c r="DF988" s="47"/>
      <c r="DG988" s="47"/>
      <c r="DH988" s="47"/>
      <c r="DI988" s="47"/>
      <c r="DJ988" s="47"/>
      <c r="DK988" s="47"/>
      <c r="DL988" s="47"/>
      <c r="DM988" s="47"/>
      <c r="DN988" s="47"/>
      <c r="DO988" s="47"/>
      <c r="DP988" s="47"/>
      <c r="DQ988" s="47"/>
      <c r="DR988" s="47"/>
      <c r="DS988" s="47"/>
      <c r="DT988" s="47"/>
      <c r="DU988" s="47"/>
      <c r="DV988" s="47"/>
      <c r="DW988" s="47"/>
      <c r="DX988" s="47"/>
      <c r="DY988" s="47"/>
      <c r="DZ988" s="47"/>
      <c r="EA988" s="47"/>
      <c r="EB988" s="47"/>
      <c r="EC988" s="47"/>
      <c r="ED988" s="47"/>
      <c r="EE988" s="47"/>
      <c r="EF988" s="47"/>
      <c r="EG988" s="47"/>
      <c r="EH988" s="47"/>
      <c r="EI988" s="47"/>
      <c r="EJ988" s="47"/>
      <c r="EK988" s="47"/>
      <c r="EL988" s="47"/>
      <c r="EM988" s="47"/>
      <c r="EN988" s="47"/>
      <c r="EO988" s="47"/>
      <c r="EP988" s="47"/>
      <c r="EQ988" s="47"/>
      <c r="ER988" s="47"/>
      <c r="ES988" s="47"/>
      <c r="EX988" s="48"/>
      <c r="EY988" s="48"/>
      <c r="EZ988" s="48"/>
      <c r="FA988" s="48"/>
      <c r="FB988" s="48"/>
      <c r="FC988" s="48"/>
      <c r="FD988" s="48"/>
    </row>
    <row r="989" spans="1:160" s="19" customFormat="1" ht="15" customHeight="1" x14ac:dyDescent="0.25">
      <c r="A989" s="82"/>
      <c r="B989" s="82"/>
      <c r="C989" s="82"/>
      <c r="AF989" s="82"/>
      <c r="AG989" s="82"/>
      <c r="AH989" s="81"/>
      <c r="AI989" s="45"/>
      <c r="AJ989" s="46"/>
      <c r="AK989" s="46"/>
      <c r="AL989" s="46"/>
      <c r="AM989" s="46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  <c r="BG989" s="45"/>
      <c r="BH989" s="45"/>
      <c r="BI989" s="45"/>
      <c r="BJ989" s="45"/>
      <c r="BK989" s="45"/>
      <c r="BL989" s="45"/>
      <c r="BM989" s="45"/>
      <c r="BN989" s="45"/>
      <c r="BO989" s="45"/>
      <c r="BP989" s="45"/>
      <c r="BQ989" s="45"/>
      <c r="BR989" s="47"/>
      <c r="BS989" s="47"/>
      <c r="BT989" s="47"/>
      <c r="BU989" s="47"/>
      <c r="BV989" s="47"/>
      <c r="BW989" s="47"/>
      <c r="BX989" s="47"/>
      <c r="BY989" s="47"/>
      <c r="BZ989" s="47"/>
      <c r="CA989" s="47"/>
      <c r="CB989" s="47"/>
      <c r="CC989" s="47"/>
      <c r="CD989" s="47"/>
      <c r="CE989" s="47"/>
      <c r="CF989" s="47"/>
      <c r="CG989" s="47"/>
      <c r="CH989" s="47"/>
      <c r="CI989" s="47"/>
      <c r="CJ989" s="47"/>
      <c r="CK989" s="47"/>
      <c r="CL989" s="47"/>
      <c r="CM989" s="47"/>
      <c r="CN989" s="47"/>
      <c r="CO989" s="47"/>
      <c r="CP989" s="47"/>
      <c r="CQ989" s="47"/>
      <c r="CR989" s="47"/>
      <c r="CS989" s="47"/>
      <c r="CT989" s="47"/>
      <c r="CU989" s="47"/>
      <c r="CV989" s="47"/>
      <c r="CW989" s="47"/>
      <c r="CX989" s="47"/>
      <c r="CY989" s="47"/>
      <c r="CZ989" s="47"/>
      <c r="DA989" s="47"/>
      <c r="DB989" s="47"/>
      <c r="DC989" s="47"/>
      <c r="DD989" s="47"/>
      <c r="DE989" s="47"/>
      <c r="DF989" s="47"/>
      <c r="DG989" s="47"/>
      <c r="DH989" s="47"/>
      <c r="DI989" s="47"/>
      <c r="DJ989" s="47"/>
      <c r="DK989" s="47"/>
      <c r="DL989" s="47"/>
      <c r="DM989" s="47"/>
      <c r="DN989" s="47"/>
      <c r="DO989" s="47"/>
      <c r="DP989" s="47"/>
      <c r="DQ989" s="47"/>
      <c r="DR989" s="47"/>
      <c r="DS989" s="47"/>
      <c r="DT989" s="47"/>
      <c r="DU989" s="47"/>
      <c r="DV989" s="47"/>
      <c r="DW989" s="47"/>
      <c r="DX989" s="47"/>
      <c r="DY989" s="47"/>
      <c r="DZ989" s="47"/>
      <c r="EA989" s="47"/>
      <c r="EB989" s="47"/>
      <c r="EC989" s="47"/>
      <c r="ED989" s="47"/>
      <c r="EE989" s="47"/>
      <c r="EF989" s="47"/>
      <c r="EG989" s="47"/>
      <c r="EH989" s="47"/>
      <c r="EI989" s="47"/>
      <c r="EJ989" s="47"/>
      <c r="EK989" s="47"/>
      <c r="EL989" s="47"/>
      <c r="EM989" s="47"/>
      <c r="EN989" s="47"/>
      <c r="EO989" s="47"/>
      <c r="EP989" s="47"/>
      <c r="EQ989" s="47"/>
      <c r="ER989" s="47"/>
      <c r="ES989" s="47"/>
      <c r="EX989" s="48"/>
      <c r="EY989" s="48"/>
      <c r="EZ989" s="48"/>
      <c r="FA989" s="48"/>
      <c r="FB989" s="48"/>
      <c r="FC989" s="48"/>
      <c r="FD989" s="48"/>
    </row>
    <row r="990" spans="1:160" s="19" customFormat="1" ht="15" customHeight="1" x14ac:dyDescent="0.25">
      <c r="A990" s="82"/>
      <c r="B990" s="82"/>
      <c r="C990" s="82"/>
      <c r="AF990" s="82"/>
      <c r="AG990" s="82"/>
      <c r="AH990" s="81"/>
      <c r="AI990" s="45"/>
      <c r="AJ990" s="46"/>
      <c r="AK990" s="46"/>
      <c r="AL990" s="46"/>
      <c r="AM990" s="46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  <c r="BG990" s="45"/>
      <c r="BH990" s="45"/>
      <c r="BI990" s="45"/>
      <c r="BJ990" s="45"/>
      <c r="BK990" s="45"/>
      <c r="BL990" s="45"/>
      <c r="BM990" s="45"/>
      <c r="BN990" s="45"/>
      <c r="BO990" s="45"/>
      <c r="BP990" s="45"/>
      <c r="BQ990" s="45"/>
      <c r="BR990" s="47"/>
      <c r="BS990" s="47"/>
      <c r="BT990" s="47"/>
      <c r="BU990" s="47"/>
      <c r="BV990" s="47"/>
      <c r="BW990" s="47"/>
      <c r="BX990" s="47"/>
      <c r="BY990" s="47"/>
      <c r="BZ990" s="47"/>
      <c r="CA990" s="47"/>
      <c r="CB990" s="47"/>
      <c r="CC990" s="47"/>
      <c r="CD990" s="47"/>
      <c r="CE990" s="47"/>
      <c r="CF990" s="47"/>
      <c r="CG990" s="47"/>
      <c r="CH990" s="47"/>
      <c r="CI990" s="47"/>
      <c r="CJ990" s="47"/>
      <c r="CK990" s="47"/>
      <c r="CL990" s="47"/>
      <c r="CM990" s="47"/>
      <c r="CN990" s="47"/>
      <c r="CO990" s="47"/>
      <c r="CP990" s="47"/>
      <c r="CQ990" s="47"/>
      <c r="CR990" s="47"/>
      <c r="CS990" s="47"/>
      <c r="CT990" s="47"/>
      <c r="CU990" s="47"/>
      <c r="CV990" s="47"/>
      <c r="CW990" s="47"/>
      <c r="CX990" s="47"/>
      <c r="CY990" s="47"/>
      <c r="CZ990" s="47"/>
      <c r="DA990" s="47"/>
      <c r="DB990" s="47"/>
      <c r="DC990" s="47"/>
      <c r="DD990" s="47"/>
      <c r="DE990" s="47"/>
      <c r="DF990" s="47"/>
      <c r="DG990" s="47"/>
      <c r="DH990" s="47"/>
      <c r="DI990" s="47"/>
      <c r="DJ990" s="47"/>
      <c r="DK990" s="47"/>
      <c r="DL990" s="47"/>
      <c r="DM990" s="47"/>
      <c r="DN990" s="47"/>
      <c r="DO990" s="47"/>
      <c r="DP990" s="47"/>
      <c r="DQ990" s="47"/>
      <c r="DR990" s="47"/>
      <c r="DS990" s="47"/>
      <c r="DT990" s="47"/>
      <c r="DU990" s="47"/>
      <c r="DV990" s="47"/>
      <c r="DW990" s="47"/>
      <c r="DX990" s="47"/>
      <c r="DY990" s="47"/>
      <c r="DZ990" s="47"/>
      <c r="EA990" s="47"/>
      <c r="EB990" s="47"/>
      <c r="EC990" s="47"/>
      <c r="ED990" s="47"/>
      <c r="EE990" s="47"/>
      <c r="EF990" s="47"/>
      <c r="EG990" s="47"/>
      <c r="EH990" s="47"/>
      <c r="EI990" s="47"/>
      <c r="EJ990" s="47"/>
      <c r="EK990" s="47"/>
      <c r="EL990" s="47"/>
      <c r="EM990" s="47"/>
      <c r="EN990" s="47"/>
      <c r="EO990" s="47"/>
      <c r="EP990" s="47"/>
      <c r="EQ990" s="47"/>
      <c r="ER990" s="47"/>
      <c r="ES990" s="47"/>
      <c r="EX990" s="48"/>
      <c r="EY990" s="48"/>
      <c r="EZ990" s="48"/>
      <c r="FA990" s="48"/>
      <c r="FB990" s="48"/>
      <c r="FC990" s="48"/>
      <c r="FD990" s="48"/>
    </row>
    <row r="991" spans="1:160" s="19" customFormat="1" ht="15" customHeight="1" x14ac:dyDescent="0.25">
      <c r="A991" s="82"/>
      <c r="B991" s="82"/>
      <c r="C991" s="82"/>
      <c r="AF991" s="82"/>
      <c r="AG991" s="82"/>
      <c r="AH991" s="81"/>
      <c r="AI991" s="45"/>
      <c r="AJ991" s="46"/>
      <c r="AK991" s="46"/>
      <c r="AL991" s="46"/>
      <c r="AM991" s="46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  <c r="BF991" s="45"/>
      <c r="BG991" s="45"/>
      <c r="BH991" s="45"/>
      <c r="BI991" s="45"/>
      <c r="BJ991" s="45"/>
      <c r="BK991" s="45"/>
      <c r="BL991" s="45"/>
      <c r="BM991" s="45"/>
      <c r="BN991" s="45"/>
      <c r="BO991" s="45"/>
      <c r="BP991" s="45"/>
      <c r="BQ991" s="45"/>
      <c r="BR991" s="47"/>
      <c r="BS991" s="47"/>
      <c r="BT991" s="47"/>
      <c r="BU991" s="47"/>
      <c r="BV991" s="47"/>
      <c r="BW991" s="47"/>
      <c r="BX991" s="47"/>
      <c r="BY991" s="47"/>
      <c r="BZ991" s="47"/>
      <c r="CA991" s="47"/>
      <c r="CB991" s="47"/>
      <c r="CC991" s="47"/>
      <c r="CD991" s="47"/>
      <c r="CE991" s="47"/>
      <c r="CF991" s="47"/>
      <c r="CG991" s="47"/>
      <c r="CH991" s="47"/>
      <c r="CI991" s="47"/>
      <c r="CJ991" s="47"/>
      <c r="CK991" s="47"/>
      <c r="CL991" s="47"/>
      <c r="CM991" s="47"/>
      <c r="CN991" s="47"/>
      <c r="CO991" s="47"/>
      <c r="CP991" s="47"/>
      <c r="CQ991" s="47"/>
      <c r="CR991" s="47"/>
      <c r="CS991" s="47"/>
      <c r="CT991" s="47"/>
      <c r="CU991" s="47"/>
      <c r="CV991" s="47"/>
      <c r="CW991" s="47"/>
      <c r="CX991" s="47"/>
      <c r="CY991" s="47"/>
      <c r="CZ991" s="47"/>
      <c r="DA991" s="47"/>
      <c r="DB991" s="47"/>
      <c r="DC991" s="47"/>
      <c r="DD991" s="47"/>
      <c r="DE991" s="47"/>
      <c r="DF991" s="47"/>
      <c r="DG991" s="47"/>
      <c r="DH991" s="47"/>
      <c r="DI991" s="47"/>
      <c r="DJ991" s="47"/>
      <c r="DK991" s="47"/>
      <c r="DL991" s="47"/>
      <c r="DM991" s="47"/>
      <c r="DN991" s="47"/>
      <c r="DO991" s="47"/>
      <c r="DP991" s="47"/>
      <c r="DQ991" s="47"/>
      <c r="DR991" s="47"/>
      <c r="DS991" s="47"/>
      <c r="DT991" s="47"/>
      <c r="DU991" s="47"/>
      <c r="DV991" s="47"/>
      <c r="DW991" s="47"/>
      <c r="DX991" s="47"/>
      <c r="DY991" s="47"/>
      <c r="DZ991" s="47"/>
      <c r="EA991" s="47"/>
      <c r="EB991" s="47"/>
      <c r="EC991" s="47"/>
      <c r="ED991" s="47"/>
      <c r="EE991" s="47"/>
      <c r="EF991" s="47"/>
      <c r="EG991" s="47"/>
      <c r="EH991" s="47"/>
      <c r="EI991" s="47"/>
      <c r="EJ991" s="47"/>
      <c r="EK991" s="47"/>
      <c r="EL991" s="47"/>
      <c r="EM991" s="47"/>
      <c r="EN991" s="47"/>
      <c r="EO991" s="47"/>
      <c r="EP991" s="47"/>
      <c r="EQ991" s="47"/>
      <c r="ER991" s="47"/>
      <c r="ES991" s="47"/>
      <c r="EX991" s="48"/>
      <c r="EY991" s="48"/>
      <c r="EZ991" s="48"/>
      <c r="FA991" s="48"/>
      <c r="FB991" s="48"/>
      <c r="FC991" s="48"/>
      <c r="FD991" s="48"/>
    </row>
    <row r="992" spans="1:160" s="19" customFormat="1" ht="15" customHeight="1" x14ac:dyDescent="0.25">
      <c r="A992" s="82"/>
      <c r="B992" s="82"/>
      <c r="C992" s="82"/>
      <c r="AF992" s="82"/>
      <c r="AG992" s="82"/>
      <c r="AH992" s="81"/>
      <c r="AI992" s="45"/>
      <c r="AJ992" s="46"/>
      <c r="AK992" s="46"/>
      <c r="AL992" s="46"/>
      <c r="AM992" s="46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  <c r="BF992" s="45"/>
      <c r="BG992" s="45"/>
      <c r="BH992" s="45"/>
      <c r="BI992" s="45"/>
      <c r="BJ992" s="45"/>
      <c r="BK992" s="45"/>
      <c r="BL992" s="45"/>
      <c r="BM992" s="45"/>
      <c r="BN992" s="45"/>
      <c r="BO992" s="45"/>
      <c r="BP992" s="45"/>
      <c r="BQ992" s="45"/>
      <c r="BR992" s="47"/>
      <c r="BS992" s="47"/>
      <c r="BT992" s="47"/>
      <c r="BU992" s="47"/>
      <c r="BV992" s="47"/>
      <c r="BW992" s="47"/>
      <c r="BX992" s="47"/>
      <c r="BY992" s="47"/>
      <c r="BZ992" s="47"/>
      <c r="CA992" s="47"/>
      <c r="CB992" s="47"/>
      <c r="CC992" s="47"/>
      <c r="CD992" s="47"/>
      <c r="CE992" s="47"/>
      <c r="CF992" s="47"/>
      <c r="CG992" s="47"/>
      <c r="CH992" s="47"/>
      <c r="CI992" s="47"/>
      <c r="CJ992" s="47"/>
      <c r="CK992" s="47"/>
      <c r="CL992" s="47"/>
      <c r="CM992" s="47"/>
      <c r="CN992" s="47"/>
      <c r="CO992" s="47"/>
      <c r="CP992" s="47"/>
      <c r="CQ992" s="47"/>
      <c r="CR992" s="47"/>
      <c r="CS992" s="47"/>
      <c r="CT992" s="47"/>
      <c r="CU992" s="47"/>
      <c r="CV992" s="47"/>
      <c r="CW992" s="47"/>
      <c r="CX992" s="47"/>
      <c r="CY992" s="47"/>
      <c r="CZ992" s="47"/>
      <c r="DA992" s="47"/>
      <c r="DB992" s="47"/>
      <c r="DC992" s="47"/>
      <c r="DD992" s="47"/>
      <c r="DE992" s="47"/>
      <c r="DF992" s="47"/>
      <c r="DG992" s="47"/>
      <c r="DH992" s="47"/>
      <c r="DI992" s="47"/>
      <c r="DJ992" s="47"/>
      <c r="DK992" s="47"/>
      <c r="DL992" s="47"/>
      <c r="DM992" s="47"/>
      <c r="DN992" s="47"/>
      <c r="DO992" s="47"/>
      <c r="DP992" s="47"/>
      <c r="DQ992" s="47"/>
      <c r="DR992" s="47"/>
      <c r="DS992" s="47"/>
      <c r="DT992" s="47"/>
      <c r="DU992" s="47"/>
      <c r="DV992" s="47"/>
      <c r="DW992" s="47"/>
      <c r="DX992" s="47"/>
      <c r="DY992" s="47"/>
      <c r="DZ992" s="47"/>
      <c r="EA992" s="47"/>
      <c r="EB992" s="47"/>
      <c r="EC992" s="47"/>
      <c r="ED992" s="47"/>
      <c r="EE992" s="47"/>
      <c r="EF992" s="47"/>
      <c r="EG992" s="47"/>
      <c r="EH992" s="47"/>
      <c r="EI992" s="47"/>
      <c r="EJ992" s="47"/>
      <c r="EK992" s="47"/>
      <c r="EL992" s="47"/>
      <c r="EM992" s="47"/>
      <c r="EN992" s="47"/>
      <c r="EO992" s="47"/>
      <c r="EP992" s="47"/>
      <c r="EQ992" s="47"/>
      <c r="ER992" s="47"/>
      <c r="ES992" s="47"/>
      <c r="EX992" s="48"/>
      <c r="EY992" s="48"/>
      <c r="EZ992" s="48"/>
      <c r="FA992" s="48"/>
      <c r="FB992" s="48"/>
      <c r="FC992" s="48"/>
      <c r="FD992" s="48"/>
    </row>
    <row r="993" spans="1:160" s="19" customFormat="1" ht="15" customHeight="1" x14ac:dyDescent="0.25">
      <c r="A993" s="82"/>
      <c r="B993" s="82"/>
      <c r="C993" s="82"/>
      <c r="AF993" s="82"/>
      <c r="AG993" s="82"/>
      <c r="AH993" s="81"/>
      <c r="AI993" s="45"/>
      <c r="AJ993" s="46"/>
      <c r="AK993" s="46"/>
      <c r="AL993" s="46"/>
      <c r="AM993" s="46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  <c r="BF993" s="45"/>
      <c r="BG993" s="45"/>
      <c r="BH993" s="45"/>
      <c r="BI993" s="45"/>
      <c r="BJ993" s="45"/>
      <c r="BK993" s="45"/>
      <c r="BL993" s="45"/>
      <c r="BM993" s="45"/>
      <c r="BN993" s="45"/>
      <c r="BO993" s="45"/>
      <c r="BP993" s="45"/>
      <c r="BQ993" s="45"/>
      <c r="BR993" s="47"/>
      <c r="BS993" s="47"/>
      <c r="BT993" s="47"/>
      <c r="BU993" s="47"/>
      <c r="BV993" s="47"/>
      <c r="BW993" s="47"/>
      <c r="BX993" s="47"/>
      <c r="BY993" s="47"/>
      <c r="BZ993" s="47"/>
      <c r="CA993" s="47"/>
      <c r="CB993" s="47"/>
      <c r="CC993" s="47"/>
      <c r="CD993" s="47"/>
      <c r="CE993" s="47"/>
      <c r="CF993" s="47"/>
      <c r="CG993" s="47"/>
      <c r="CH993" s="47"/>
      <c r="CI993" s="47"/>
      <c r="CJ993" s="47"/>
      <c r="CK993" s="47"/>
      <c r="CL993" s="47"/>
      <c r="CM993" s="47"/>
      <c r="CN993" s="47"/>
      <c r="CO993" s="47"/>
      <c r="CP993" s="47"/>
      <c r="CQ993" s="47"/>
      <c r="CR993" s="47"/>
      <c r="CS993" s="47"/>
      <c r="CT993" s="47"/>
      <c r="CU993" s="47"/>
      <c r="CV993" s="47"/>
      <c r="CW993" s="47"/>
      <c r="CX993" s="47"/>
      <c r="CY993" s="47"/>
      <c r="CZ993" s="47"/>
      <c r="DA993" s="47"/>
      <c r="DB993" s="47"/>
      <c r="DC993" s="47"/>
      <c r="DD993" s="47"/>
      <c r="DE993" s="47"/>
      <c r="DF993" s="47"/>
      <c r="DG993" s="47"/>
      <c r="DH993" s="47"/>
      <c r="DI993" s="47"/>
      <c r="DJ993" s="47"/>
      <c r="DK993" s="47"/>
      <c r="DL993" s="47"/>
      <c r="DM993" s="47"/>
      <c r="DN993" s="47"/>
      <c r="DO993" s="47"/>
      <c r="DP993" s="47"/>
      <c r="DQ993" s="47"/>
      <c r="DR993" s="47"/>
      <c r="DS993" s="47"/>
      <c r="DT993" s="47"/>
      <c r="DU993" s="47"/>
      <c r="DV993" s="47"/>
      <c r="DW993" s="47"/>
      <c r="DX993" s="47"/>
      <c r="DY993" s="47"/>
      <c r="DZ993" s="47"/>
      <c r="EA993" s="47"/>
      <c r="EB993" s="47"/>
      <c r="EC993" s="47"/>
      <c r="ED993" s="47"/>
      <c r="EE993" s="47"/>
      <c r="EF993" s="47"/>
      <c r="EG993" s="47"/>
      <c r="EH993" s="47"/>
      <c r="EI993" s="47"/>
      <c r="EJ993" s="47"/>
      <c r="EK993" s="47"/>
      <c r="EL993" s="47"/>
      <c r="EM993" s="47"/>
      <c r="EN993" s="47"/>
      <c r="EO993" s="47"/>
      <c r="EP993" s="47"/>
      <c r="EQ993" s="47"/>
      <c r="ER993" s="47"/>
      <c r="ES993" s="47"/>
      <c r="EX993" s="48"/>
      <c r="EY993" s="48"/>
      <c r="EZ993" s="48"/>
      <c r="FA993" s="48"/>
      <c r="FB993" s="48"/>
      <c r="FC993" s="48"/>
      <c r="FD993" s="48"/>
    </row>
    <row r="994" spans="1:160" s="19" customFormat="1" ht="15" customHeight="1" x14ac:dyDescent="0.25">
      <c r="A994" s="82"/>
      <c r="B994" s="82"/>
      <c r="C994" s="82"/>
      <c r="AF994" s="82"/>
      <c r="AG994" s="82"/>
      <c r="AH994" s="81"/>
      <c r="AI994" s="45"/>
      <c r="AJ994" s="46"/>
      <c r="AK994" s="46"/>
      <c r="AL994" s="46"/>
      <c r="AM994" s="46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  <c r="BF994" s="45"/>
      <c r="BG994" s="45"/>
      <c r="BH994" s="45"/>
      <c r="BI994" s="45"/>
      <c r="BJ994" s="45"/>
      <c r="BK994" s="45"/>
      <c r="BL994" s="45"/>
      <c r="BM994" s="45"/>
      <c r="BN994" s="45"/>
      <c r="BO994" s="45"/>
      <c r="BP994" s="45"/>
      <c r="BQ994" s="45"/>
      <c r="BR994" s="47"/>
      <c r="BS994" s="47"/>
      <c r="BT994" s="47"/>
      <c r="BU994" s="47"/>
      <c r="BV994" s="47"/>
      <c r="BW994" s="47"/>
      <c r="BX994" s="47"/>
      <c r="BY994" s="47"/>
      <c r="BZ994" s="47"/>
      <c r="CA994" s="47"/>
      <c r="CB994" s="47"/>
      <c r="CC994" s="47"/>
      <c r="CD994" s="47"/>
      <c r="CE994" s="47"/>
      <c r="CF994" s="47"/>
      <c r="CG994" s="47"/>
      <c r="CH994" s="47"/>
      <c r="CI994" s="47"/>
      <c r="CJ994" s="47"/>
      <c r="CK994" s="47"/>
      <c r="CL994" s="47"/>
      <c r="CM994" s="47"/>
      <c r="CN994" s="47"/>
      <c r="CO994" s="47"/>
      <c r="CP994" s="47"/>
      <c r="CQ994" s="47"/>
      <c r="CR994" s="47"/>
      <c r="CS994" s="47"/>
      <c r="CT994" s="47"/>
      <c r="CU994" s="47"/>
      <c r="CV994" s="47"/>
      <c r="CW994" s="47"/>
      <c r="CX994" s="47"/>
      <c r="CY994" s="47"/>
      <c r="CZ994" s="47"/>
      <c r="DA994" s="47"/>
      <c r="DB994" s="47"/>
      <c r="DC994" s="47"/>
      <c r="DD994" s="47"/>
      <c r="DE994" s="47"/>
      <c r="DF994" s="47"/>
      <c r="DG994" s="47"/>
      <c r="DH994" s="47"/>
      <c r="DI994" s="47"/>
      <c r="DJ994" s="47"/>
      <c r="DK994" s="47"/>
      <c r="DL994" s="47"/>
      <c r="DM994" s="47"/>
      <c r="DN994" s="47"/>
      <c r="DO994" s="47"/>
      <c r="DP994" s="47"/>
      <c r="DQ994" s="47"/>
      <c r="DR994" s="47"/>
      <c r="DS994" s="47"/>
      <c r="DT994" s="47"/>
      <c r="DU994" s="47"/>
      <c r="DV994" s="47"/>
      <c r="DW994" s="47"/>
      <c r="DX994" s="47"/>
      <c r="DY994" s="47"/>
      <c r="DZ994" s="47"/>
      <c r="EA994" s="47"/>
      <c r="EB994" s="47"/>
      <c r="EC994" s="47"/>
      <c r="ED994" s="47"/>
      <c r="EE994" s="47"/>
      <c r="EF994" s="47"/>
      <c r="EG994" s="47"/>
      <c r="EH994" s="47"/>
      <c r="EI994" s="47"/>
      <c r="EJ994" s="47"/>
      <c r="EK994" s="47"/>
      <c r="EL994" s="47"/>
      <c r="EM994" s="47"/>
      <c r="EN994" s="47"/>
      <c r="EO994" s="47"/>
      <c r="EP994" s="47"/>
      <c r="EQ994" s="47"/>
      <c r="ER994" s="47"/>
      <c r="ES994" s="47"/>
      <c r="EX994" s="48"/>
      <c r="EY994" s="48"/>
      <c r="EZ994" s="48"/>
      <c r="FA994" s="48"/>
      <c r="FB994" s="48"/>
      <c r="FC994" s="48"/>
      <c r="FD994" s="48"/>
    </row>
    <row r="995" spans="1:160" s="19" customFormat="1" ht="15" customHeight="1" x14ac:dyDescent="0.25">
      <c r="A995" s="82"/>
      <c r="B995" s="82"/>
      <c r="C995" s="82"/>
      <c r="AF995" s="82"/>
      <c r="AG995" s="82"/>
      <c r="AH995" s="81"/>
      <c r="AI995" s="45"/>
      <c r="AJ995" s="46"/>
      <c r="AK995" s="46"/>
      <c r="AL995" s="46"/>
      <c r="AM995" s="46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  <c r="BF995" s="45"/>
      <c r="BG995" s="45"/>
      <c r="BH995" s="45"/>
      <c r="BI995" s="45"/>
      <c r="BJ995" s="45"/>
      <c r="BK995" s="45"/>
      <c r="BL995" s="45"/>
      <c r="BM995" s="45"/>
      <c r="BN995" s="45"/>
      <c r="BO995" s="45"/>
      <c r="BP995" s="45"/>
      <c r="BQ995" s="45"/>
      <c r="BR995" s="47"/>
      <c r="BS995" s="47"/>
      <c r="BT995" s="47"/>
      <c r="BU995" s="47"/>
      <c r="BV995" s="47"/>
      <c r="BW995" s="47"/>
      <c r="BX995" s="47"/>
      <c r="BY995" s="47"/>
      <c r="BZ995" s="47"/>
      <c r="CA995" s="47"/>
      <c r="CB995" s="47"/>
      <c r="CC995" s="47"/>
      <c r="CD995" s="47"/>
      <c r="CE995" s="47"/>
      <c r="CF995" s="47"/>
      <c r="CG995" s="47"/>
      <c r="CH995" s="47"/>
      <c r="CI995" s="47"/>
      <c r="CJ995" s="47"/>
      <c r="CK995" s="47"/>
      <c r="CL995" s="47"/>
      <c r="CM995" s="47"/>
      <c r="CN995" s="47"/>
      <c r="CO995" s="47"/>
      <c r="CP995" s="47"/>
      <c r="CQ995" s="47"/>
      <c r="CR995" s="47"/>
      <c r="CS995" s="47"/>
      <c r="CT995" s="47"/>
      <c r="CU995" s="47"/>
      <c r="CV995" s="47"/>
      <c r="CW995" s="47"/>
      <c r="CX995" s="47"/>
      <c r="CY995" s="47"/>
      <c r="CZ995" s="47"/>
      <c r="DA995" s="47"/>
      <c r="DB995" s="47"/>
      <c r="DC995" s="47"/>
      <c r="DD995" s="47"/>
      <c r="DE995" s="47"/>
      <c r="DF995" s="47"/>
      <c r="DG995" s="47"/>
      <c r="DH995" s="47"/>
      <c r="DI995" s="47"/>
      <c r="DJ995" s="47"/>
      <c r="DK995" s="47"/>
      <c r="DL995" s="47"/>
      <c r="DM995" s="47"/>
      <c r="DN995" s="47"/>
      <c r="DO995" s="47"/>
      <c r="DP995" s="47"/>
      <c r="DQ995" s="47"/>
      <c r="DR995" s="47"/>
      <c r="DS995" s="47"/>
      <c r="DT995" s="47"/>
      <c r="DU995" s="47"/>
      <c r="DV995" s="47"/>
      <c r="DW995" s="47"/>
      <c r="DX995" s="47"/>
      <c r="DY995" s="47"/>
      <c r="DZ995" s="47"/>
      <c r="EA995" s="47"/>
      <c r="EB995" s="47"/>
      <c r="EC995" s="47"/>
      <c r="ED995" s="47"/>
      <c r="EE995" s="47"/>
      <c r="EF995" s="47"/>
      <c r="EG995" s="47"/>
      <c r="EH995" s="47"/>
      <c r="EI995" s="47"/>
      <c r="EJ995" s="47"/>
      <c r="EK995" s="47"/>
      <c r="EL995" s="47"/>
      <c r="EM995" s="47"/>
      <c r="EN995" s="47"/>
      <c r="EO995" s="47"/>
      <c r="EP995" s="47"/>
      <c r="EQ995" s="47"/>
      <c r="ER995" s="47"/>
      <c r="ES995" s="47"/>
      <c r="EX995" s="48"/>
      <c r="EY995" s="48"/>
      <c r="EZ995" s="48"/>
      <c r="FA995" s="48"/>
      <c r="FB995" s="48"/>
      <c r="FC995" s="48"/>
      <c r="FD995" s="48"/>
    </row>
    <row r="996" spans="1:160" s="19" customFormat="1" ht="15" customHeight="1" x14ac:dyDescent="0.25">
      <c r="A996" s="82"/>
      <c r="B996" s="82"/>
      <c r="C996" s="82"/>
      <c r="AF996" s="82"/>
      <c r="AG996" s="82"/>
      <c r="AH996" s="81"/>
      <c r="AI996" s="45"/>
      <c r="AJ996" s="46"/>
      <c r="AK996" s="46"/>
      <c r="AL996" s="46"/>
      <c r="AM996" s="46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  <c r="BF996" s="45"/>
      <c r="BG996" s="45"/>
      <c r="BH996" s="45"/>
      <c r="BI996" s="45"/>
      <c r="BJ996" s="45"/>
      <c r="BK996" s="45"/>
      <c r="BL996" s="45"/>
      <c r="BM996" s="45"/>
      <c r="BN996" s="45"/>
      <c r="BO996" s="45"/>
      <c r="BP996" s="45"/>
      <c r="BQ996" s="45"/>
      <c r="BR996" s="47"/>
      <c r="BS996" s="47"/>
      <c r="BT996" s="47"/>
      <c r="BU996" s="47"/>
      <c r="BV996" s="47"/>
      <c r="BW996" s="47"/>
      <c r="BX996" s="47"/>
      <c r="BY996" s="47"/>
      <c r="BZ996" s="47"/>
      <c r="CA996" s="47"/>
      <c r="CB996" s="47"/>
      <c r="CC996" s="47"/>
      <c r="CD996" s="47"/>
      <c r="CE996" s="47"/>
      <c r="CF996" s="47"/>
      <c r="CG996" s="47"/>
      <c r="CH996" s="47"/>
      <c r="CI996" s="47"/>
      <c r="CJ996" s="47"/>
      <c r="CK996" s="47"/>
      <c r="CL996" s="47"/>
      <c r="CM996" s="47"/>
      <c r="CN996" s="47"/>
      <c r="CO996" s="47"/>
      <c r="CP996" s="47"/>
      <c r="CQ996" s="47"/>
      <c r="CR996" s="47"/>
      <c r="CS996" s="47"/>
      <c r="CT996" s="47"/>
      <c r="CU996" s="47"/>
      <c r="CV996" s="47"/>
      <c r="CW996" s="47"/>
      <c r="CX996" s="47"/>
      <c r="CY996" s="47"/>
      <c r="CZ996" s="47"/>
      <c r="DA996" s="47"/>
      <c r="DB996" s="47"/>
      <c r="DC996" s="47"/>
      <c r="DD996" s="47"/>
      <c r="DE996" s="47"/>
      <c r="DF996" s="47"/>
      <c r="DG996" s="47"/>
      <c r="DH996" s="47"/>
      <c r="DI996" s="47"/>
      <c r="DJ996" s="47"/>
      <c r="DK996" s="47"/>
      <c r="DL996" s="47"/>
      <c r="DM996" s="47"/>
      <c r="DN996" s="47"/>
      <c r="DO996" s="47"/>
      <c r="DP996" s="47"/>
      <c r="DQ996" s="47"/>
      <c r="DR996" s="47"/>
      <c r="DS996" s="47"/>
      <c r="DT996" s="47"/>
      <c r="DU996" s="47"/>
      <c r="DV996" s="47"/>
      <c r="DW996" s="47"/>
      <c r="DX996" s="47"/>
      <c r="DY996" s="47"/>
      <c r="DZ996" s="47"/>
      <c r="EA996" s="47"/>
      <c r="EB996" s="47"/>
      <c r="EC996" s="47"/>
      <c r="ED996" s="47"/>
      <c r="EE996" s="47"/>
      <c r="EF996" s="47"/>
      <c r="EG996" s="47"/>
      <c r="EH996" s="47"/>
      <c r="EI996" s="47"/>
      <c r="EJ996" s="47"/>
      <c r="EK996" s="47"/>
      <c r="EL996" s="47"/>
      <c r="EM996" s="47"/>
      <c r="EN996" s="47"/>
      <c r="EO996" s="47"/>
      <c r="EP996" s="47"/>
      <c r="EQ996" s="47"/>
      <c r="ER996" s="47"/>
      <c r="ES996" s="47"/>
      <c r="EX996" s="48"/>
      <c r="EY996" s="48"/>
      <c r="EZ996" s="48"/>
      <c r="FA996" s="48"/>
      <c r="FB996" s="48"/>
      <c r="FC996" s="48"/>
      <c r="FD996" s="48"/>
    </row>
    <row r="997" spans="1:160" s="19" customFormat="1" ht="15" customHeight="1" x14ac:dyDescent="0.25">
      <c r="A997" s="82"/>
      <c r="B997" s="82"/>
      <c r="C997" s="82"/>
      <c r="AF997" s="82"/>
      <c r="AG997" s="82"/>
      <c r="AH997" s="81"/>
      <c r="AI997" s="45"/>
      <c r="AJ997" s="46"/>
      <c r="AK997" s="46"/>
      <c r="AL997" s="46"/>
      <c r="AM997" s="46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  <c r="BF997" s="45"/>
      <c r="BG997" s="45"/>
      <c r="BH997" s="45"/>
      <c r="BI997" s="45"/>
      <c r="BJ997" s="45"/>
      <c r="BK997" s="45"/>
      <c r="BL997" s="45"/>
      <c r="BM997" s="45"/>
      <c r="BN997" s="45"/>
      <c r="BO997" s="45"/>
      <c r="BP997" s="45"/>
      <c r="BQ997" s="45"/>
      <c r="BR997" s="47"/>
      <c r="BS997" s="47"/>
      <c r="BT997" s="47"/>
      <c r="BU997" s="47"/>
      <c r="BV997" s="47"/>
      <c r="BW997" s="47"/>
      <c r="BX997" s="47"/>
      <c r="BY997" s="47"/>
      <c r="BZ997" s="47"/>
      <c r="CA997" s="47"/>
      <c r="CB997" s="47"/>
      <c r="CC997" s="47"/>
      <c r="CD997" s="47"/>
      <c r="CE997" s="47"/>
      <c r="CF997" s="47"/>
      <c r="CG997" s="47"/>
      <c r="CH997" s="47"/>
      <c r="CI997" s="47"/>
      <c r="CJ997" s="47"/>
      <c r="CK997" s="47"/>
      <c r="CL997" s="47"/>
      <c r="CM997" s="47"/>
      <c r="CN997" s="47"/>
      <c r="CO997" s="47"/>
      <c r="CP997" s="47"/>
      <c r="CQ997" s="47"/>
      <c r="CR997" s="47"/>
      <c r="CS997" s="47"/>
      <c r="CT997" s="47"/>
      <c r="CU997" s="47"/>
      <c r="CV997" s="47"/>
      <c r="CW997" s="47"/>
      <c r="CX997" s="47"/>
      <c r="CY997" s="47"/>
      <c r="CZ997" s="47"/>
      <c r="DA997" s="47"/>
      <c r="DB997" s="47"/>
      <c r="DC997" s="47"/>
      <c r="DD997" s="47"/>
      <c r="DE997" s="47"/>
      <c r="DF997" s="47"/>
      <c r="DG997" s="47"/>
      <c r="DH997" s="47"/>
      <c r="DI997" s="47"/>
      <c r="DJ997" s="47"/>
      <c r="DK997" s="47"/>
      <c r="DL997" s="47"/>
      <c r="DM997" s="47"/>
      <c r="DN997" s="47"/>
      <c r="DO997" s="47"/>
      <c r="DP997" s="47"/>
      <c r="DQ997" s="47"/>
      <c r="DR997" s="47"/>
      <c r="DS997" s="47"/>
      <c r="DT997" s="47"/>
      <c r="DU997" s="47"/>
      <c r="DV997" s="47"/>
      <c r="DW997" s="47"/>
      <c r="DX997" s="47"/>
      <c r="DY997" s="47"/>
      <c r="DZ997" s="47"/>
      <c r="EA997" s="47"/>
      <c r="EB997" s="47"/>
      <c r="EC997" s="47"/>
      <c r="ED997" s="47"/>
      <c r="EE997" s="47"/>
      <c r="EF997" s="47"/>
      <c r="EG997" s="47"/>
      <c r="EH997" s="47"/>
      <c r="EI997" s="47"/>
      <c r="EJ997" s="47"/>
      <c r="EK997" s="47"/>
      <c r="EL997" s="47"/>
      <c r="EM997" s="47"/>
      <c r="EN997" s="47"/>
      <c r="EO997" s="47"/>
      <c r="EP997" s="47"/>
      <c r="EQ997" s="47"/>
      <c r="ER997" s="47"/>
      <c r="ES997" s="47"/>
      <c r="EX997" s="48"/>
      <c r="EY997" s="48"/>
      <c r="EZ997" s="48"/>
      <c r="FA997" s="48"/>
      <c r="FB997" s="48"/>
      <c r="FC997" s="48"/>
      <c r="FD997" s="48"/>
    </row>
    <row r="998" spans="1:160" s="19" customFormat="1" ht="15" customHeight="1" x14ac:dyDescent="0.25">
      <c r="A998" s="82"/>
      <c r="B998" s="82"/>
      <c r="C998" s="82"/>
      <c r="AF998" s="82"/>
      <c r="AG998" s="82"/>
      <c r="AH998" s="81"/>
      <c r="AI998" s="45"/>
      <c r="AJ998" s="46"/>
      <c r="AK998" s="46"/>
      <c r="AL998" s="46"/>
      <c r="AM998" s="46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  <c r="BF998" s="45"/>
      <c r="BG998" s="45"/>
      <c r="BH998" s="45"/>
      <c r="BI998" s="45"/>
      <c r="BJ998" s="45"/>
      <c r="BK998" s="45"/>
      <c r="BL998" s="45"/>
      <c r="BM998" s="45"/>
      <c r="BN998" s="45"/>
      <c r="BO998" s="45"/>
      <c r="BP998" s="45"/>
      <c r="BQ998" s="45"/>
      <c r="BR998" s="47"/>
      <c r="BS998" s="47"/>
      <c r="BT998" s="47"/>
      <c r="BU998" s="47"/>
      <c r="BV998" s="47"/>
      <c r="BW998" s="47"/>
      <c r="BX998" s="47"/>
      <c r="BY998" s="47"/>
      <c r="BZ998" s="47"/>
      <c r="CA998" s="47"/>
      <c r="CB998" s="47"/>
      <c r="CC998" s="47"/>
      <c r="CD998" s="47"/>
      <c r="CE998" s="47"/>
      <c r="CF998" s="47"/>
      <c r="CG998" s="47"/>
      <c r="CH998" s="47"/>
      <c r="CI998" s="47"/>
      <c r="CJ998" s="47"/>
      <c r="CK998" s="47"/>
      <c r="CL998" s="47"/>
      <c r="CM998" s="47"/>
      <c r="CN998" s="47"/>
      <c r="CO998" s="47"/>
      <c r="CP998" s="47"/>
      <c r="CQ998" s="47"/>
      <c r="CR998" s="47"/>
      <c r="CS998" s="47"/>
      <c r="CT998" s="47"/>
      <c r="CU998" s="47"/>
      <c r="CV998" s="47"/>
      <c r="CW998" s="47"/>
      <c r="CX998" s="47"/>
      <c r="CY998" s="47"/>
      <c r="CZ998" s="47"/>
      <c r="DA998" s="47"/>
      <c r="DB998" s="47"/>
      <c r="DC998" s="47"/>
      <c r="DD998" s="47"/>
      <c r="DE998" s="47"/>
      <c r="DF998" s="47"/>
      <c r="DG998" s="47"/>
      <c r="DH998" s="47"/>
      <c r="DI998" s="47"/>
      <c r="DJ998" s="47"/>
      <c r="DK998" s="47"/>
      <c r="DL998" s="47"/>
      <c r="DM998" s="47"/>
      <c r="DN998" s="47"/>
      <c r="DO998" s="47"/>
      <c r="DP998" s="47"/>
      <c r="DQ998" s="47"/>
      <c r="DR998" s="47"/>
      <c r="DS998" s="47"/>
      <c r="DT998" s="47"/>
      <c r="DU998" s="47"/>
      <c r="DV998" s="47"/>
      <c r="DW998" s="47"/>
      <c r="DX998" s="47"/>
      <c r="DY998" s="47"/>
      <c r="DZ998" s="47"/>
      <c r="EA998" s="47"/>
      <c r="EB998" s="47"/>
      <c r="EC998" s="47"/>
      <c r="ED998" s="47"/>
      <c r="EE998" s="47"/>
      <c r="EF998" s="47"/>
      <c r="EG998" s="47"/>
      <c r="EH998" s="47"/>
      <c r="EI998" s="47"/>
      <c r="EJ998" s="47"/>
      <c r="EK998" s="47"/>
      <c r="EL998" s="47"/>
      <c r="EM998" s="47"/>
      <c r="EN998" s="47"/>
      <c r="EO998" s="47"/>
      <c r="EP998" s="47"/>
      <c r="EQ998" s="47"/>
      <c r="ER998" s="47"/>
      <c r="ES998" s="47"/>
      <c r="EX998" s="48"/>
      <c r="EY998" s="48"/>
      <c r="EZ998" s="48"/>
      <c r="FA998" s="48"/>
      <c r="FB998" s="48"/>
      <c r="FC998" s="48"/>
      <c r="FD998" s="48"/>
    </row>
    <row r="999" spans="1:160" s="19" customFormat="1" ht="15" customHeight="1" x14ac:dyDescent="0.25">
      <c r="A999" s="82"/>
      <c r="B999" s="82"/>
      <c r="C999" s="82"/>
      <c r="AF999" s="82"/>
      <c r="AG999" s="82"/>
      <c r="AH999" s="81"/>
      <c r="AI999" s="45"/>
      <c r="AJ999" s="46"/>
      <c r="AK999" s="46"/>
      <c r="AL999" s="46"/>
      <c r="AM999" s="46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  <c r="BF999" s="45"/>
      <c r="BG999" s="45"/>
      <c r="BH999" s="45"/>
      <c r="BI999" s="45"/>
      <c r="BJ999" s="45"/>
      <c r="BK999" s="45"/>
      <c r="BL999" s="45"/>
      <c r="BM999" s="45"/>
      <c r="BN999" s="45"/>
      <c r="BO999" s="45"/>
      <c r="BP999" s="45"/>
      <c r="BQ999" s="45"/>
      <c r="BR999" s="47"/>
      <c r="BS999" s="47"/>
      <c r="BT999" s="47"/>
      <c r="BU999" s="47"/>
      <c r="BV999" s="47"/>
      <c r="BW999" s="47"/>
      <c r="BX999" s="47"/>
      <c r="BY999" s="47"/>
      <c r="BZ999" s="47"/>
      <c r="CA999" s="47"/>
      <c r="CB999" s="47"/>
      <c r="CC999" s="47"/>
      <c r="CD999" s="47"/>
      <c r="CE999" s="47"/>
      <c r="CF999" s="47"/>
      <c r="CG999" s="47"/>
      <c r="CH999" s="47"/>
      <c r="CI999" s="47"/>
      <c r="CJ999" s="47"/>
      <c r="CK999" s="47"/>
      <c r="CL999" s="47"/>
      <c r="CM999" s="47"/>
      <c r="CN999" s="47"/>
      <c r="CO999" s="47"/>
      <c r="CP999" s="47"/>
      <c r="CQ999" s="47"/>
      <c r="CR999" s="47"/>
      <c r="CS999" s="47"/>
      <c r="CT999" s="47"/>
      <c r="CU999" s="47"/>
      <c r="CV999" s="47"/>
      <c r="CW999" s="47"/>
      <c r="CX999" s="47"/>
      <c r="CY999" s="47"/>
      <c r="CZ999" s="47"/>
      <c r="DA999" s="47"/>
      <c r="DB999" s="47"/>
      <c r="DC999" s="47"/>
      <c r="DD999" s="47"/>
      <c r="DE999" s="47"/>
      <c r="DF999" s="47"/>
      <c r="DG999" s="47"/>
      <c r="DH999" s="47"/>
      <c r="DI999" s="47"/>
      <c r="DJ999" s="47"/>
      <c r="DK999" s="47"/>
      <c r="DL999" s="47"/>
      <c r="DM999" s="47"/>
      <c r="DN999" s="47"/>
      <c r="DO999" s="47"/>
      <c r="DP999" s="47"/>
      <c r="DQ999" s="47"/>
      <c r="DR999" s="47"/>
      <c r="DS999" s="47"/>
      <c r="DT999" s="47"/>
      <c r="DU999" s="47"/>
      <c r="DV999" s="47"/>
      <c r="DW999" s="47"/>
      <c r="DX999" s="47"/>
      <c r="DY999" s="47"/>
      <c r="DZ999" s="47"/>
      <c r="EA999" s="47"/>
      <c r="EB999" s="47"/>
      <c r="EC999" s="47"/>
      <c r="ED999" s="47"/>
      <c r="EE999" s="47"/>
      <c r="EF999" s="47"/>
      <c r="EG999" s="47"/>
      <c r="EH999" s="47"/>
      <c r="EI999" s="47"/>
      <c r="EJ999" s="47"/>
      <c r="EK999" s="47"/>
      <c r="EL999" s="47"/>
      <c r="EM999" s="47"/>
      <c r="EN999" s="47"/>
      <c r="EO999" s="47"/>
      <c r="EP999" s="47"/>
      <c r="EQ999" s="47"/>
      <c r="ER999" s="47"/>
      <c r="ES999" s="47"/>
      <c r="EX999" s="48"/>
      <c r="EY999" s="48"/>
      <c r="EZ999" s="48"/>
      <c r="FA999" s="48"/>
      <c r="FB999" s="48"/>
      <c r="FC999" s="48"/>
      <c r="FD999" s="48"/>
    </row>
    <row r="1000" spans="1:160" s="19" customFormat="1" ht="15" customHeight="1" x14ac:dyDescent="0.25">
      <c r="A1000" s="82"/>
      <c r="B1000" s="82"/>
      <c r="C1000" s="82"/>
      <c r="AF1000" s="82"/>
      <c r="AG1000" s="82"/>
      <c r="AH1000" s="81"/>
      <c r="AI1000" s="45"/>
      <c r="AJ1000" s="46"/>
      <c r="AK1000" s="46"/>
      <c r="AL1000" s="46"/>
      <c r="AM1000" s="46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  <c r="BF1000" s="45"/>
      <c r="BG1000" s="45"/>
      <c r="BH1000" s="45"/>
      <c r="BI1000" s="45"/>
      <c r="BJ1000" s="45"/>
      <c r="BK1000" s="45"/>
      <c r="BL1000" s="45"/>
      <c r="BM1000" s="45"/>
      <c r="BN1000" s="45"/>
      <c r="BO1000" s="45"/>
      <c r="BP1000" s="45"/>
      <c r="BQ1000" s="45"/>
      <c r="BR1000" s="47"/>
      <c r="BS1000" s="47"/>
      <c r="BT1000" s="47"/>
      <c r="BU1000" s="47"/>
      <c r="BV1000" s="47"/>
      <c r="BW1000" s="47"/>
      <c r="BX1000" s="47"/>
      <c r="BY1000" s="47"/>
      <c r="BZ1000" s="47"/>
      <c r="CA1000" s="47"/>
      <c r="CB1000" s="47"/>
      <c r="CC1000" s="47"/>
      <c r="CD1000" s="47"/>
      <c r="CE1000" s="47"/>
      <c r="CF1000" s="47"/>
      <c r="CG1000" s="47"/>
      <c r="CH1000" s="47"/>
      <c r="CI1000" s="47"/>
      <c r="CJ1000" s="47"/>
      <c r="CK1000" s="47"/>
      <c r="CL1000" s="47"/>
      <c r="CM1000" s="47"/>
      <c r="CN1000" s="47"/>
      <c r="CO1000" s="47"/>
      <c r="CP1000" s="47"/>
      <c r="CQ1000" s="47"/>
      <c r="CR1000" s="47"/>
      <c r="CS1000" s="47"/>
      <c r="CT1000" s="47"/>
      <c r="CU1000" s="47"/>
      <c r="CV1000" s="47"/>
      <c r="CW1000" s="47"/>
      <c r="CX1000" s="47"/>
      <c r="CY1000" s="47"/>
      <c r="CZ1000" s="47"/>
      <c r="DA1000" s="47"/>
      <c r="DB1000" s="47"/>
      <c r="DC1000" s="47"/>
      <c r="DD1000" s="47"/>
      <c r="DE1000" s="47"/>
      <c r="DF1000" s="47"/>
      <c r="DG1000" s="47"/>
      <c r="DH1000" s="47"/>
      <c r="DI1000" s="47"/>
      <c r="DJ1000" s="47"/>
      <c r="DK1000" s="47"/>
      <c r="DL1000" s="47"/>
      <c r="DM1000" s="47"/>
      <c r="DN1000" s="47"/>
      <c r="DO1000" s="47"/>
      <c r="DP1000" s="47"/>
      <c r="DQ1000" s="47"/>
      <c r="DR1000" s="47"/>
      <c r="DS1000" s="47"/>
      <c r="DT1000" s="47"/>
      <c r="DU1000" s="47"/>
      <c r="DV1000" s="47"/>
      <c r="DW1000" s="47"/>
      <c r="DX1000" s="47"/>
      <c r="DY1000" s="47"/>
      <c r="DZ1000" s="47"/>
      <c r="EA1000" s="47"/>
      <c r="EB1000" s="47"/>
      <c r="EC1000" s="47"/>
      <c r="ED1000" s="47"/>
      <c r="EE1000" s="47"/>
      <c r="EF1000" s="47"/>
      <c r="EG1000" s="47"/>
      <c r="EH1000" s="47"/>
      <c r="EI1000" s="47"/>
      <c r="EJ1000" s="47"/>
      <c r="EK1000" s="47"/>
      <c r="EL1000" s="47"/>
      <c r="EM1000" s="47"/>
      <c r="EN1000" s="47"/>
      <c r="EO1000" s="47"/>
      <c r="EP1000" s="47"/>
      <c r="EQ1000" s="47"/>
      <c r="ER1000" s="47"/>
      <c r="ES1000" s="47"/>
      <c r="EX1000" s="48"/>
      <c r="EY1000" s="48"/>
      <c r="EZ1000" s="48"/>
      <c r="FA1000" s="48"/>
      <c r="FB1000" s="48"/>
      <c r="FC1000" s="48"/>
      <c r="FD1000" s="48"/>
    </row>
    <row r="1001" spans="1:160" s="19" customFormat="1" ht="15" customHeight="1" x14ac:dyDescent="0.25">
      <c r="A1001" s="82"/>
      <c r="B1001" s="82"/>
      <c r="C1001" s="82"/>
      <c r="AF1001" s="82"/>
      <c r="AG1001" s="82"/>
      <c r="AH1001" s="81"/>
      <c r="AI1001" s="45"/>
      <c r="AJ1001" s="46"/>
      <c r="AK1001" s="46"/>
      <c r="AL1001" s="46"/>
      <c r="AM1001" s="46"/>
      <c r="AN1001" s="45"/>
      <c r="AO1001" s="45"/>
      <c r="AP1001" s="45"/>
      <c r="AQ1001" s="45"/>
      <c r="AR1001" s="45"/>
      <c r="AS1001" s="45"/>
      <c r="AT1001" s="45"/>
      <c r="AU1001" s="45"/>
      <c r="AV1001" s="45"/>
      <c r="AW1001" s="45"/>
      <c r="AX1001" s="45"/>
      <c r="AY1001" s="45"/>
      <c r="AZ1001" s="45"/>
      <c r="BA1001" s="45"/>
      <c r="BB1001" s="45"/>
      <c r="BC1001" s="45"/>
      <c r="BD1001" s="45"/>
      <c r="BE1001" s="45"/>
      <c r="BF1001" s="45"/>
      <c r="BG1001" s="45"/>
      <c r="BH1001" s="45"/>
      <c r="BI1001" s="45"/>
      <c r="BJ1001" s="45"/>
      <c r="BK1001" s="45"/>
      <c r="BL1001" s="45"/>
      <c r="BM1001" s="45"/>
      <c r="BN1001" s="45"/>
      <c r="BO1001" s="45"/>
      <c r="BP1001" s="45"/>
      <c r="BQ1001" s="45"/>
      <c r="BR1001" s="47"/>
      <c r="BS1001" s="47"/>
      <c r="BT1001" s="47"/>
      <c r="BU1001" s="47"/>
      <c r="BV1001" s="47"/>
      <c r="BW1001" s="47"/>
      <c r="BX1001" s="47"/>
      <c r="BY1001" s="47"/>
      <c r="BZ1001" s="47"/>
      <c r="CA1001" s="47"/>
      <c r="CB1001" s="47"/>
      <c r="CC1001" s="47"/>
      <c r="CD1001" s="47"/>
      <c r="CE1001" s="47"/>
      <c r="CF1001" s="47"/>
      <c r="CG1001" s="47"/>
      <c r="CH1001" s="47"/>
      <c r="CI1001" s="47"/>
      <c r="CJ1001" s="47"/>
      <c r="CK1001" s="47"/>
      <c r="CL1001" s="47"/>
      <c r="CM1001" s="47"/>
      <c r="CN1001" s="47"/>
      <c r="CO1001" s="47"/>
      <c r="CP1001" s="47"/>
      <c r="CQ1001" s="47"/>
      <c r="CR1001" s="47"/>
      <c r="CS1001" s="47"/>
      <c r="CT1001" s="47"/>
      <c r="CU1001" s="47"/>
      <c r="CV1001" s="47"/>
      <c r="CW1001" s="47"/>
      <c r="CX1001" s="47"/>
      <c r="CY1001" s="47"/>
      <c r="CZ1001" s="47"/>
      <c r="DA1001" s="47"/>
      <c r="DB1001" s="47"/>
      <c r="DC1001" s="47"/>
      <c r="DD1001" s="47"/>
      <c r="DE1001" s="47"/>
      <c r="DF1001" s="47"/>
      <c r="DG1001" s="47"/>
      <c r="DH1001" s="47"/>
      <c r="DI1001" s="47"/>
      <c r="DJ1001" s="47"/>
      <c r="DK1001" s="47"/>
      <c r="DL1001" s="47"/>
      <c r="DM1001" s="47"/>
      <c r="DN1001" s="47"/>
      <c r="DO1001" s="47"/>
      <c r="DP1001" s="47"/>
      <c r="DQ1001" s="47"/>
      <c r="DR1001" s="47"/>
      <c r="DS1001" s="47"/>
      <c r="DT1001" s="47"/>
      <c r="DU1001" s="47"/>
      <c r="DV1001" s="47"/>
      <c r="DW1001" s="47"/>
      <c r="DX1001" s="47"/>
      <c r="DY1001" s="47"/>
      <c r="DZ1001" s="47"/>
      <c r="EA1001" s="47"/>
      <c r="EB1001" s="47"/>
      <c r="EC1001" s="47"/>
      <c r="ED1001" s="47"/>
      <c r="EE1001" s="47"/>
      <c r="EF1001" s="47"/>
      <c r="EG1001" s="47"/>
      <c r="EH1001" s="47"/>
      <c r="EI1001" s="47"/>
      <c r="EJ1001" s="47"/>
      <c r="EK1001" s="47"/>
      <c r="EL1001" s="47"/>
      <c r="EM1001" s="47"/>
      <c r="EN1001" s="47"/>
      <c r="EO1001" s="47"/>
      <c r="EP1001" s="47"/>
      <c r="EQ1001" s="47"/>
      <c r="ER1001" s="47"/>
      <c r="ES1001" s="47"/>
      <c r="EX1001" s="48"/>
      <c r="EY1001" s="48"/>
      <c r="EZ1001" s="48"/>
      <c r="FA1001" s="48"/>
      <c r="FB1001" s="48"/>
      <c r="FC1001" s="48"/>
      <c r="FD1001" s="48"/>
    </row>
    <row r="1002" spans="1:160" s="19" customFormat="1" ht="15" customHeight="1" x14ac:dyDescent="0.25">
      <c r="A1002" s="82"/>
      <c r="B1002" s="82"/>
      <c r="C1002" s="82"/>
      <c r="AF1002" s="82"/>
      <c r="AG1002" s="82"/>
      <c r="AH1002" s="81"/>
      <c r="AI1002" s="45"/>
      <c r="AJ1002" s="46"/>
      <c r="AK1002" s="46"/>
      <c r="AL1002" s="46"/>
      <c r="AM1002" s="46"/>
      <c r="AN1002" s="45"/>
      <c r="AO1002" s="45"/>
      <c r="AP1002" s="45"/>
      <c r="AQ1002" s="45"/>
      <c r="AR1002" s="45"/>
      <c r="AS1002" s="45"/>
      <c r="AT1002" s="45"/>
      <c r="AU1002" s="45"/>
      <c r="AV1002" s="45"/>
      <c r="AW1002" s="45"/>
      <c r="AX1002" s="45"/>
      <c r="AY1002" s="45"/>
      <c r="AZ1002" s="45"/>
      <c r="BA1002" s="45"/>
      <c r="BB1002" s="45"/>
      <c r="BC1002" s="45"/>
      <c r="BD1002" s="45"/>
      <c r="BE1002" s="45"/>
      <c r="BF1002" s="45"/>
      <c r="BG1002" s="45"/>
      <c r="BH1002" s="45"/>
      <c r="BI1002" s="45"/>
      <c r="BJ1002" s="45"/>
      <c r="BK1002" s="45"/>
      <c r="BL1002" s="45"/>
      <c r="BM1002" s="45"/>
      <c r="BN1002" s="45"/>
      <c r="BO1002" s="45"/>
      <c r="BP1002" s="45"/>
      <c r="BQ1002" s="45"/>
      <c r="BR1002" s="47"/>
      <c r="BS1002" s="47"/>
      <c r="BT1002" s="47"/>
      <c r="BU1002" s="47"/>
      <c r="BV1002" s="47"/>
      <c r="BW1002" s="47"/>
      <c r="BX1002" s="47"/>
      <c r="BY1002" s="47"/>
      <c r="BZ1002" s="47"/>
      <c r="CA1002" s="47"/>
      <c r="CB1002" s="47"/>
      <c r="CC1002" s="47"/>
      <c r="CD1002" s="47"/>
      <c r="CE1002" s="47"/>
      <c r="CF1002" s="47"/>
      <c r="CG1002" s="47"/>
      <c r="CH1002" s="47"/>
      <c r="CI1002" s="47"/>
      <c r="CJ1002" s="47"/>
      <c r="CK1002" s="47"/>
      <c r="CL1002" s="47"/>
      <c r="CM1002" s="47"/>
      <c r="CN1002" s="47"/>
      <c r="CO1002" s="47"/>
      <c r="CP1002" s="47"/>
      <c r="CQ1002" s="47"/>
      <c r="CR1002" s="47"/>
      <c r="CS1002" s="47"/>
      <c r="CT1002" s="47"/>
      <c r="CU1002" s="47"/>
      <c r="CV1002" s="47"/>
      <c r="CW1002" s="47"/>
      <c r="CX1002" s="47"/>
      <c r="CY1002" s="47"/>
      <c r="CZ1002" s="47"/>
      <c r="DA1002" s="47"/>
      <c r="DB1002" s="47"/>
      <c r="DC1002" s="47"/>
      <c r="DD1002" s="47"/>
      <c r="DE1002" s="47"/>
      <c r="DF1002" s="47"/>
      <c r="DG1002" s="47"/>
      <c r="DH1002" s="47"/>
      <c r="DI1002" s="47"/>
      <c r="DJ1002" s="47"/>
      <c r="DK1002" s="47"/>
      <c r="DL1002" s="47"/>
      <c r="DM1002" s="47"/>
      <c r="DN1002" s="47"/>
      <c r="DO1002" s="47"/>
      <c r="DP1002" s="47"/>
      <c r="DQ1002" s="47"/>
      <c r="DR1002" s="47"/>
      <c r="DS1002" s="47"/>
      <c r="DT1002" s="47"/>
      <c r="DU1002" s="47"/>
      <c r="DV1002" s="47"/>
      <c r="DW1002" s="47"/>
      <c r="DX1002" s="47"/>
      <c r="DY1002" s="47"/>
      <c r="DZ1002" s="47"/>
      <c r="EA1002" s="47"/>
      <c r="EB1002" s="47"/>
      <c r="EC1002" s="47"/>
      <c r="ED1002" s="47"/>
      <c r="EE1002" s="47"/>
      <c r="EF1002" s="47"/>
      <c r="EG1002" s="47"/>
      <c r="EH1002" s="47"/>
      <c r="EI1002" s="47"/>
      <c r="EJ1002" s="47"/>
      <c r="EK1002" s="47"/>
      <c r="EL1002" s="47"/>
      <c r="EM1002" s="47"/>
      <c r="EN1002" s="47"/>
      <c r="EO1002" s="47"/>
      <c r="EP1002" s="47"/>
      <c r="EQ1002" s="47"/>
      <c r="ER1002" s="47"/>
      <c r="ES1002" s="47"/>
      <c r="EX1002" s="48"/>
      <c r="EY1002" s="48"/>
      <c r="EZ1002" s="48"/>
      <c r="FA1002" s="48"/>
      <c r="FB1002" s="48"/>
      <c r="FC1002" s="48"/>
      <c r="FD1002" s="48"/>
    </row>
    <row r="1003" spans="1:160" s="19" customFormat="1" ht="15" customHeight="1" x14ac:dyDescent="0.25">
      <c r="A1003" s="82"/>
      <c r="B1003" s="82"/>
      <c r="C1003" s="82"/>
      <c r="AF1003" s="82"/>
      <c r="AG1003" s="82"/>
      <c r="AH1003" s="81"/>
      <c r="AI1003" s="45"/>
      <c r="AJ1003" s="46"/>
      <c r="AK1003" s="46"/>
      <c r="AL1003" s="46"/>
      <c r="AM1003" s="46"/>
      <c r="AN1003" s="45"/>
      <c r="AO1003" s="45"/>
      <c r="AP1003" s="45"/>
      <c r="AQ1003" s="45"/>
      <c r="AR1003" s="45"/>
      <c r="AS1003" s="45"/>
      <c r="AT1003" s="45"/>
      <c r="AU1003" s="45"/>
      <c r="AV1003" s="45"/>
      <c r="AW1003" s="45"/>
      <c r="AX1003" s="45"/>
      <c r="AY1003" s="45"/>
      <c r="AZ1003" s="45"/>
      <c r="BA1003" s="45"/>
      <c r="BB1003" s="45"/>
      <c r="BC1003" s="45"/>
      <c r="BD1003" s="45"/>
      <c r="BE1003" s="45"/>
      <c r="BF1003" s="45"/>
      <c r="BG1003" s="45"/>
      <c r="BH1003" s="45"/>
      <c r="BI1003" s="45"/>
      <c r="BJ1003" s="45"/>
      <c r="BK1003" s="45"/>
      <c r="BL1003" s="45"/>
      <c r="BM1003" s="45"/>
      <c r="BN1003" s="45"/>
      <c r="BO1003" s="45"/>
      <c r="BP1003" s="45"/>
      <c r="BQ1003" s="45"/>
      <c r="BR1003" s="47"/>
      <c r="BS1003" s="47"/>
      <c r="BT1003" s="47"/>
      <c r="BU1003" s="47"/>
      <c r="BV1003" s="47"/>
      <c r="BW1003" s="47"/>
      <c r="BX1003" s="47"/>
      <c r="BY1003" s="47"/>
      <c r="BZ1003" s="47"/>
      <c r="CA1003" s="47"/>
      <c r="CB1003" s="47"/>
      <c r="CC1003" s="47"/>
      <c r="CD1003" s="47"/>
      <c r="CE1003" s="47"/>
      <c r="CF1003" s="47"/>
      <c r="CG1003" s="47"/>
      <c r="CH1003" s="47"/>
      <c r="CI1003" s="47"/>
      <c r="CJ1003" s="47"/>
      <c r="CK1003" s="47"/>
      <c r="CL1003" s="47"/>
      <c r="CM1003" s="47"/>
      <c r="CN1003" s="47"/>
      <c r="CO1003" s="47"/>
      <c r="CP1003" s="47"/>
      <c r="CQ1003" s="47"/>
      <c r="CR1003" s="47"/>
      <c r="CS1003" s="47"/>
      <c r="CT1003" s="47"/>
      <c r="CU1003" s="47"/>
      <c r="CV1003" s="47"/>
      <c r="CW1003" s="47"/>
      <c r="CX1003" s="47"/>
      <c r="CY1003" s="47"/>
      <c r="CZ1003" s="47"/>
      <c r="DA1003" s="47"/>
      <c r="DB1003" s="47"/>
      <c r="DC1003" s="47"/>
      <c r="DD1003" s="47"/>
      <c r="DE1003" s="47"/>
      <c r="DF1003" s="47"/>
      <c r="DG1003" s="47"/>
      <c r="DH1003" s="47"/>
      <c r="DI1003" s="47"/>
      <c r="DJ1003" s="47"/>
      <c r="DK1003" s="47"/>
      <c r="DL1003" s="47"/>
      <c r="DM1003" s="47"/>
      <c r="DN1003" s="47"/>
      <c r="DO1003" s="47"/>
      <c r="DP1003" s="47"/>
      <c r="DQ1003" s="47"/>
      <c r="DR1003" s="47"/>
      <c r="DS1003" s="47"/>
      <c r="DT1003" s="47"/>
      <c r="DU1003" s="47"/>
      <c r="DV1003" s="47"/>
      <c r="DW1003" s="47"/>
      <c r="DX1003" s="47"/>
      <c r="DY1003" s="47"/>
      <c r="DZ1003" s="47"/>
      <c r="EA1003" s="47"/>
      <c r="EB1003" s="47"/>
      <c r="EC1003" s="47"/>
      <c r="ED1003" s="47"/>
      <c r="EE1003" s="47"/>
      <c r="EF1003" s="47"/>
      <c r="EG1003" s="47"/>
      <c r="EH1003" s="47"/>
      <c r="EI1003" s="47"/>
      <c r="EJ1003" s="47"/>
      <c r="EK1003" s="47"/>
      <c r="EL1003" s="47"/>
      <c r="EM1003" s="47"/>
      <c r="EN1003" s="47"/>
      <c r="EO1003" s="47"/>
      <c r="EP1003" s="47"/>
      <c r="EQ1003" s="47"/>
      <c r="ER1003" s="47"/>
      <c r="ES1003" s="47"/>
      <c r="EX1003" s="48"/>
      <c r="EY1003" s="48"/>
      <c r="EZ1003" s="48"/>
      <c r="FA1003" s="48"/>
      <c r="FB1003" s="48"/>
      <c r="FC1003" s="48"/>
      <c r="FD1003" s="48"/>
    </row>
    <row r="1004" spans="1:160" s="19" customFormat="1" ht="15" customHeight="1" x14ac:dyDescent="0.25">
      <c r="A1004" s="82"/>
      <c r="B1004" s="82"/>
      <c r="C1004" s="82"/>
      <c r="AF1004" s="82"/>
      <c r="AG1004" s="82"/>
      <c r="AH1004" s="81"/>
      <c r="AI1004" s="45"/>
      <c r="AJ1004" s="46"/>
      <c r="AK1004" s="46"/>
      <c r="AL1004" s="46"/>
      <c r="AM1004" s="46"/>
      <c r="AN1004" s="45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  <c r="BB1004" s="45"/>
      <c r="BC1004" s="45"/>
      <c r="BD1004" s="45"/>
      <c r="BE1004" s="45"/>
      <c r="BF1004" s="45"/>
      <c r="BG1004" s="45"/>
      <c r="BH1004" s="45"/>
      <c r="BI1004" s="45"/>
      <c r="BJ1004" s="45"/>
      <c r="BK1004" s="45"/>
      <c r="BL1004" s="45"/>
      <c r="BM1004" s="45"/>
      <c r="BN1004" s="45"/>
      <c r="BO1004" s="45"/>
      <c r="BP1004" s="45"/>
      <c r="BQ1004" s="45"/>
      <c r="BR1004" s="47"/>
      <c r="BS1004" s="47"/>
      <c r="BT1004" s="47"/>
      <c r="BU1004" s="47"/>
      <c r="BV1004" s="47"/>
      <c r="BW1004" s="47"/>
      <c r="BX1004" s="47"/>
      <c r="BY1004" s="47"/>
      <c r="BZ1004" s="47"/>
      <c r="CA1004" s="47"/>
      <c r="CB1004" s="47"/>
      <c r="CC1004" s="47"/>
      <c r="CD1004" s="47"/>
      <c r="CE1004" s="47"/>
      <c r="CF1004" s="47"/>
      <c r="CG1004" s="47"/>
      <c r="CH1004" s="47"/>
      <c r="CI1004" s="47"/>
      <c r="CJ1004" s="47"/>
      <c r="CK1004" s="47"/>
      <c r="CL1004" s="47"/>
      <c r="CM1004" s="47"/>
      <c r="CN1004" s="47"/>
      <c r="CO1004" s="47"/>
      <c r="CP1004" s="47"/>
      <c r="CQ1004" s="47"/>
      <c r="CR1004" s="47"/>
      <c r="CS1004" s="47"/>
      <c r="CT1004" s="47"/>
      <c r="CU1004" s="47"/>
      <c r="CV1004" s="47"/>
      <c r="CW1004" s="47"/>
      <c r="CX1004" s="47"/>
      <c r="CY1004" s="47"/>
      <c r="CZ1004" s="47"/>
      <c r="DA1004" s="47"/>
      <c r="DB1004" s="47"/>
      <c r="DC1004" s="47"/>
      <c r="DD1004" s="47"/>
      <c r="DE1004" s="47"/>
      <c r="DF1004" s="47"/>
      <c r="DG1004" s="47"/>
      <c r="DH1004" s="47"/>
      <c r="DI1004" s="47"/>
      <c r="DJ1004" s="47"/>
      <c r="DK1004" s="47"/>
      <c r="DL1004" s="47"/>
      <c r="DM1004" s="47"/>
      <c r="DN1004" s="47"/>
      <c r="DO1004" s="47"/>
      <c r="DP1004" s="47"/>
      <c r="DQ1004" s="47"/>
      <c r="DR1004" s="47"/>
      <c r="DS1004" s="47"/>
      <c r="DT1004" s="47"/>
      <c r="DU1004" s="47"/>
      <c r="DV1004" s="47"/>
      <c r="DW1004" s="47"/>
      <c r="DX1004" s="47"/>
      <c r="DY1004" s="47"/>
      <c r="DZ1004" s="47"/>
      <c r="EA1004" s="47"/>
      <c r="EB1004" s="47"/>
      <c r="EC1004" s="47"/>
      <c r="ED1004" s="47"/>
      <c r="EE1004" s="47"/>
      <c r="EF1004" s="47"/>
      <c r="EG1004" s="47"/>
      <c r="EH1004" s="47"/>
      <c r="EI1004" s="47"/>
      <c r="EJ1004" s="47"/>
      <c r="EK1004" s="47"/>
      <c r="EL1004" s="47"/>
      <c r="EM1004" s="47"/>
      <c r="EN1004" s="47"/>
      <c r="EO1004" s="47"/>
      <c r="EP1004" s="47"/>
      <c r="EQ1004" s="47"/>
      <c r="ER1004" s="47"/>
      <c r="ES1004" s="47"/>
      <c r="EX1004" s="48"/>
      <c r="EY1004" s="48"/>
      <c r="EZ1004" s="48"/>
      <c r="FA1004" s="48"/>
      <c r="FB1004" s="48"/>
      <c r="FC1004" s="48"/>
      <c r="FD1004" s="48"/>
    </row>
    <row r="1005" spans="1:160" s="19" customFormat="1" ht="15" customHeight="1" x14ac:dyDescent="0.25">
      <c r="A1005" s="82"/>
      <c r="B1005" s="82"/>
      <c r="C1005" s="82"/>
      <c r="AF1005" s="82"/>
      <c r="AG1005" s="82"/>
      <c r="AH1005" s="81"/>
      <c r="AI1005" s="45"/>
      <c r="AJ1005" s="46"/>
      <c r="AK1005" s="46"/>
      <c r="AL1005" s="46"/>
      <c r="AM1005" s="46"/>
      <c r="AN1005" s="45"/>
      <c r="AO1005" s="45"/>
      <c r="AP1005" s="45"/>
      <c r="AQ1005" s="45"/>
      <c r="AR1005" s="45"/>
      <c r="AS1005" s="45"/>
      <c r="AT1005" s="45"/>
      <c r="AU1005" s="45"/>
      <c r="AV1005" s="45"/>
      <c r="AW1005" s="45"/>
      <c r="AX1005" s="45"/>
      <c r="AY1005" s="45"/>
      <c r="AZ1005" s="45"/>
      <c r="BA1005" s="45"/>
      <c r="BB1005" s="45"/>
      <c r="BC1005" s="45"/>
      <c r="BD1005" s="45"/>
      <c r="BE1005" s="45"/>
      <c r="BF1005" s="45"/>
      <c r="BG1005" s="45"/>
      <c r="BH1005" s="45"/>
      <c r="BI1005" s="45"/>
      <c r="BJ1005" s="45"/>
      <c r="BK1005" s="45"/>
      <c r="BL1005" s="45"/>
      <c r="BM1005" s="45"/>
      <c r="BN1005" s="45"/>
      <c r="BO1005" s="45"/>
      <c r="BP1005" s="45"/>
      <c r="BQ1005" s="45"/>
      <c r="BR1005" s="47"/>
      <c r="BS1005" s="47"/>
      <c r="BT1005" s="47"/>
      <c r="BU1005" s="47"/>
      <c r="BV1005" s="47"/>
      <c r="BW1005" s="47"/>
      <c r="BX1005" s="47"/>
      <c r="BY1005" s="47"/>
      <c r="BZ1005" s="47"/>
      <c r="CA1005" s="47"/>
      <c r="CB1005" s="47"/>
      <c r="CC1005" s="47"/>
      <c r="CD1005" s="47"/>
      <c r="CE1005" s="47"/>
      <c r="CF1005" s="47"/>
      <c r="CG1005" s="47"/>
      <c r="CH1005" s="47"/>
      <c r="CI1005" s="47"/>
      <c r="CJ1005" s="47"/>
      <c r="CK1005" s="47"/>
      <c r="CL1005" s="47"/>
      <c r="CM1005" s="47"/>
      <c r="CN1005" s="47"/>
      <c r="CO1005" s="47"/>
      <c r="CP1005" s="47"/>
      <c r="CQ1005" s="47"/>
      <c r="CR1005" s="47"/>
      <c r="CS1005" s="47"/>
      <c r="CT1005" s="47"/>
      <c r="CU1005" s="47"/>
      <c r="CV1005" s="47"/>
      <c r="CW1005" s="47"/>
      <c r="CX1005" s="47"/>
      <c r="CY1005" s="47"/>
      <c r="CZ1005" s="47"/>
      <c r="DA1005" s="47"/>
      <c r="DB1005" s="47"/>
      <c r="DC1005" s="47"/>
      <c r="DD1005" s="47"/>
      <c r="DE1005" s="47"/>
      <c r="DF1005" s="47"/>
      <c r="DG1005" s="47"/>
      <c r="DH1005" s="47"/>
      <c r="DI1005" s="47"/>
      <c r="DJ1005" s="47"/>
      <c r="DK1005" s="47"/>
      <c r="DL1005" s="47"/>
      <c r="DM1005" s="47"/>
      <c r="DN1005" s="47"/>
      <c r="DO1005" s="47"/>
      <c r="DP1005" s="47"/>
      <c r="DQ1005" s="47"/>
      <c r="DR1005" s="47"/>
      <c r="DS1005" s="47"/>
      <c r="DT1005" s="47"/>
      <c r="DU1005" s="47"/>
      <c r="DV1005" s="47"/>
      <c r="DW1005" s="47"/>
      <c r="DX1005" s="47"/>
      <c r="DY1005" s="47"/>
      <c r="DZ1005" s="47"/>
      <c r="EA1005" s="47"/>
      <c r="EB1005" s="47"/>
      <c r="EC1005" s="47"/>
      <c r="ED1005" s="47"/>
      <c r="EE1005" s="47"/>
      <c r="EF1005" s="47"/>
      <c r="EG1005" s="47"/>
      <c r="EH1005" s="47"/>
      <c r="EI1005" s="47"/>
      <c r="EJ1005" s="47"/>
      <c r="EK1005" s="47"/>
      <c r="EL1005" s="47"/>
      <c r="EM1005" s="47"/>
      <c r="EN1005" s="47"/>
      <c r="EO1005" s="47"/>
      <c r="EP1005" s="47"/>
      <c r="EQ1005" s="47"/>
      <c r="ER1005" s="47"/>
      <c r="ES1005" s="47"/>
      <c r="EX1005" s="48"/>
      <c r="EY1005" s="48"/>
      <c r="EZ1005" s="48"/>
      <c r="FA1005" s="48"/>
      <c r="FB1005" s="48"/>
      <c r="FC1005" s="48"/>
      <c r="FD1005" s="48"/>
    </row>
    <row r="1006" spans="1:160" s="19" customFormat="1" ht="15" customHeight="1" x14ac:dyDescent="0.25">
      <c r="A1006" s="82"/>
      <c r="B1006" s="82"/>
      <c r="C1006" s="82"/>
      <c r="AF1006" s="82"/>
      <c r="AG1006" s="82"/>
      <c r="AH1006" s="81"/>
      <c r="AI1006" s="45"/>
      <c r="AJ1006" s="46"/>
      <c r="AK1006" s="46"/>
      <c r="AL1006" s="46"/>
      <c r="AM1006" s="46"/>
      <c r="AN1006" s="45"/>
      <c r="AO1006" s="45"/>
      <c r="AP1006" s="45"/>
      <c r="AQ1006" s="45"/>
      <c r="AR1006" s="45"/>
      <c r="AS1006" s="45"/>
      <c r="AT1006" s="45"/>
      <c r="AU1006" s="45"/>
      <c r="AV1006" s="45"/>
      <c r="AW1006" s="45"/>
      <c r="AX1006" s="45"/>
      <c r="AY1006" s="45"/>
      <c r="AZ1006" s="45"/>
      <c r="BA1006" s="45"/>
      <c r="BB1006" s="45"/>
      <c r="BC1006" s="45"/>
      <c r="BD1006" s="45"/>
      <c r="BE1006" s="45"/>
      <c r="BF1006" s="45"/>
      <c r="BG1006" s="45"/>
      <c r="BH1006" s="45"/>
      <c r="BI1006" s="45"/>
      <c r="BJ1006" s="45"/>
      <c r="BK1006" s="45"/>
      <c r="BL1006" s="45"/>
      <c r="BM1006" s="45"/>
      <c r="BN1006" s="45"/>
      <c r="BO1006" s="45"/>
      <c r="BP1006" s="45"/>
      <c r="BQ1006" s="45"/>
      <c r="BR1006" s="47"/>
      <c r="BS1006" s="47"/>
      <c r="BT1006" s="47"/>
      <c r="BU1006" s="47"/>
      <c r="BV1006" s="47"/>
      <c r="BW1006" s="47"/>
      <c r="BX1006" s="47"/>
      <c r="BY1006" s="47"/>
      <c r="BZ1006" s="47"/>
      <c r="CA1006" s="47"/>
      <c r="CB1006" s="47"/>
      <c r="CC1006" s="47"/>
      <c r="CD1006" s="47"/>
      <c r="CE1006" s="47"/>
      <c r="CF1006" s="47"/>
      <c r="CG1006" s="47"/>
      <c r="CH1006" s="47"/>
      <c r="CI1006" s="47"/>
      <c r="CJ1006" s="47"/>
      <c r="CK1006" s="47"/>
      <c r="CL1006" s="47"/>
      <c r="CM1006" s="47"/>
      <c r="CN1006" s="47"/>
      <c r="CO1006" s="47"/>
      <c r="CP1006" s="47"/>
      <c r="CQ1006" s="47"/>
      <c r="CR1006" s="47"/>
      <c r="CS1006" s="47"/>
      <c r="CT1006" s="47"/>
      <c r="CU1006" s="47"/>
      <c r="CV1006" s="47"/>
      <c r="CW1006" s="47"/>
      <c r="CX1006" s="47"/>
      <c r="CY1006" s="47"/>
      <c r="CZ1006" s="47"/>
      <c r="DA1006" s="47"/>
      <c r="DB1006" s="47"/>
      <c r="DC1006" s="47"/>
      <c r="DD1006" s="47"/>
      <c r="DE1006" s="47"/>
      <c r="DF1006" s="47"/>
      <c r="DG1006" s="47"/>
      <c r="DH1006" s="47"/>
      <c r="DI1006" s="47"/>
      <c r="DJ1006" s="47"/>
      <c r="DK1006" s="47"/>
      <c r="DL1006" s="47"/>
      <c r="DM1006" s="47"/>
      <c r="DN1006" s="47"/>
      <c r="DO1006" s="47"/>
      <c r="DP1006" s="47"/>
      <c r="DQ1006" s="47"/>
      <c r="DR1006" s="47"/>
      <c r="DS1006" s="47"/>
      <c r="DT1006" s="47"/>
      <c r="DU1006" s="47"/>
      <c r="DV1006" s="47"/>
      <c r="DW1006" s="47"/>
      <c r="DX1006" s="47"/>
      <c r="DY1006" s="47"/>
      <c r="DZ1006" s="47"/>
      <c r="EA1006" s="47"/>
      <c r="EB1006" s="47"/>
      <c r="EC1006" s="47"/>
      <c r="ED1006" s="47"/>
      <c r="EE1006" s="47"/>
      <c r="EF1006" s="47"/>
      <c r="EG1006" s="47"/>
      <c r="EH1006" s="47"/>
      <c r="EI1006" s="47"/>
      <c r="EJ1006" s="47"/>
      <c r="EK1006" s="47"/>
      <c r="EL1006" s="47"/>
      <c r="EM1006" s="47"/>
      <c r="EN1006" s="47"/>
      <c r="EO1006" s="47"/>
      <c r="EP1006" s="47"/>
      <c r="EQ1006" s="47"/>
      <c r="ER1006" s="47"/>
      <c r="ES1006" s="47"/>
      <c r="EX1006" s="48"/>
      <c r="EY1006" s="48"/>
      <c r="EZ1006" s="48"/>
      <c r="FA1006" s="48"/>
      <c r="FB1006" s="48"/>
      <c r="FC1006" s="48"/>
      <c r="FD1006" s="48"/>
    </row>
    <row r="1007" spans="1:160" s="19" customFormat="1" ht="15" customHeight="1" x14ac:dyDescent="0.25">
      <c r="A1007" s="82"/>
      <c r="B1007" s="82"/>
      <c r="C1007" s="82"/>
      <c r="AF1007" s="82"/>
      <c r="AG1007" s="82"/>
      <c r="AH1007" s="81"/>
      <c r="AI1007" s="45"/>
      <c r="AJ1007" s="46"/>
      <c r="AK1007" s="46"/>
      <c r="AL1007" s="46"/>
      <c r="AM1007" s="46"/>
      <c r="AN1007" s="45"/>
      <c r="AO1007" s="45"/>
      <c r="AP1007" s="45"/>
      <c r="AQ1007" s="45"/>
      <c r="AR1007" s="45"/>
      <c r="AS1007" s="45"/>
      <c r="AT1007" s="45"/>
      <c r="AU1007" s="45"/>
      <c r="AV1007" s="45"/>
      <c r="AW1007" s="45"/>
      <c r="AX1007" s="45"/>
      <c r="AY1007" s="45"/>
      <c r="AZ1007" s="45"/>
      <c r="BA1007" s="45"/>
      <c r="BB1007" s="45"/>
      <c r="BC1007" s="45"/>
      <c r="BD1007" s="45"/>
      <c r="BE1007" s="45"/>
      <c r="BF1007" s="45"/>
      <c r="BG1007" s="45"/>
      <c r="BH1007" s="45"/>
      <c r="BI1007" s="45"/>
      <c r="BJ1007" s="45"/>
      <c r="BK1007" s="45"/>
      <c r="BL1007" s="45"/>
      <c r="BM1007" s="45"/>
      <c r="BN1007" s="45"/>
      <c r="BO1007" s="45"/>
      <c r="BP1007" s="45"/>
      <c r="BQ1007" s="45"/>
      <c r="BR1007" s="47"/>
      <c r="BS1007" s="47"/>
      <c r="BT1007" s="47"/>
      <c r="BU1007" s="47"/>
      <c r="BV1007" s="47"/>
      <c r="BW1007" s="47"/>
      <c r="BX1007" s="47"/>
      <c r="BY1007" s="47"/>
      <c r="BZ1007" s="47"/>
      <c r="CA1007" s="47"/>
      <c r="CB1007" s="47"/>
      <c r="CC1007" s="47"/>
      <c r="CD1007" s="47"/>
      <c r="CE1007" s="47"/>
      <c r="CF1007" s="47"/>
      <c r="CG1007" s="47"/>
      <c r="CH1007" s="47"/>
      <c r="CI1007" s="47"/>
      <c r="CJ1007" s="47"/>
      <c r="CK1007" s="47"/>
      <c r="CL1007" s="47"/>
      <c r="CM1007" s="47"/>
      <c r="CN1007" s="47"/>
      <c r="CO1007" s="47"/>
      <c r="CP1007" s="47"/>
      <c r="CQ1007" s="47"/>
      <c r="CR1007" s="47"/>
      <c r="CS1007" s="47"/>
      <c r="CT1007" s="47"/>
      <c r="CU1007" s="47"/>
      <c r="CV1007" s="47"/>
      <c r="CW1007" s="47"/>
      <c r="CX1007" s="47"/>
      <c r="CY1007" s="47"/>
      <c r="CZ1007" s="47"/>
      <c r="DA1007" s="47"/>
      <c r="DB1007" s="47"/>
      <c r="DC1007" s="47"/>
      <c r="DD1007" s="47"/>
      <c r="DE1007" s="47"/>
      <c r="DF1007" s="47"/>
      <c r="DG1007" s="47"/>
      <c r="DH1007" s="47"/>
      <c r="DI1007" s="47"/>
      <c r="DJ1007" s="47"/>
      <c r="DK1007" s="47"/>
      <c r="DL1007" s="47"/>
      <c r="DM1007" s="47"/>
      <c r="DN1007" s="47"/>
      <c r="DO1007" s="47"/>
      <c r="DP1007" s="47"/>
      <c r="DQ1007" s="47"/>
      <c r="DR1007" s="47"/>
      <c r="DS1007" s="47"/>
      <c r="DT1007" s="47"/>
      <c r="DU1007" s="47"/>
      <c r="DV1007" s="47"/>
      <c r="DW1007" s="47"/>
      <c r="DX1007" s="47"/>
      <c r="DY1007" s="47"/>
      <c r="DZ1007" s="47"/>
      <c r="EA1007" s="47"/>
      <c r="EB1007" s="47"/>
      <c r="EC1007" s="47"/>
      <c r="ED1007" s="47"/>
      <c r="EE1007" s="47"/>
      <c r="EF1007" s="47"/>
      <c r="EG1007" s="47"/>
      <c r="EH1007" s="47"/>
      <c r="EI1007" s="47"/>
      <c r="EJ1007" s="47"/>
      <c r="EK1007" s="47"/>
      <c r="EL1007" s="47"/>
      <c r="EM1007" s="47"/>
      <c r="EN1007" s="47"/>
      <c r="EO1007" s="47"/>
      <c r="EP1007" s="47"/>
      <c r="EQ1007" s="47"/>
      <c r="ER1007" s="47"/>
      <c r="ES1007" s="47"/>
      <c r="EX1007" s="48"/>
      <c r="EY1007" s="48"/>
      <c r="EZ1007" s="48"/>
      <c r="FA1007" s="48"/>
      <c r="FB1007" s="48"/>
      <c r="FC1007" s="48"/>
      <c r="FD1007" s="48"/>
    </row>
    <row r="1008" spans="1:160" s="19" customFormat="1" ht="15" customHeight="1" x14ac:dyDescent="0.25">
      <c r="A1008" s="82"/>
      <c r="B1008" s="82"/>
      <c r="C1008" s="82"/>
      <c r="AF1008" s="82"/>
      <c r="AG1008" s="82"/>
      <c r="AH1008" s="81"/>
      <c r="AI1008" s="45"/>
      <c r="AJ1008" s="46"/>
      <c r="AK1008" s="46"/>
      <c r="AL1008" s="46"/>
      <c r="AM1008" s="46"/>
      <c r="AN1008" s="45"/>
      <c r="AO1008" s="45"/>
      <c r="AP1008" s="45"/>
      <c r="AQ1008" s="45"/>
      <c r="AR1008" s="45"/>
      <c r="AS1008" s="45"/>
      <c r="AT1008" s="45"/>
      <c r="AU1008" s="45"/>
      <c r="AV1008" s="45"/>
      <c r="AW1008" s="45"/>
      <c r="AX1008" s="45"/>
      <c r="AY1008" s="45"/>
      <c r="AZ1008" s="45"/>
      <c r="BA1008" s="45"/>
      <c r="BB1008" s="45"/>
      <c r="BC1008" s="45"/>
      <c r="BD1008" s="45"/>
      <c r="BE1008" s="45"/>
      <c r="BF1008" s="45"/>
      <c r="BG1008" s="45"/>
      <c r="BH1008" s="45"/>
      <c r="BI1008" s="45"/>
      <c r="BJ1008" s="45"/>
      <c r="BK1008" s="45"/>
      <c r="BL1008" s="45"/>
      <c r="BM1008" s="45"/>
      <c r="BN1008" s="45"/>
      <c r="BO1008" s="45"/>
      <c r="BP1008" s="45"/>
      <c r="BQ1008" s="45"/>
      <c r="BR1008" s="47"/>
      <c r="BS1008" s="47"/>
      <c r="BT1008" s="47"/>
      <c r="BU1008" s="47"/>
      <c r="BV1008" s="47"/>
      <c r="BW1008" s="47"/>
      <c r="BX1008" s="47"/>
      <c r="BY1008" s="47"/>
      <c r="BZ1008" s="47"/>
      <c r="CA1008" s="47"/>
      <c r="CB1008" s="47"/>
      <c r="CC1008" s="47"/>
      <c r="CD1008" s="47"/>
      <c r="CE1008" s="47"/>
      <c r="CF1008" s="47"/>
      <c r="CG1008" s="47"/>
      <c r="CH1008" s="47"/>
      <c r="CI1008" s="47"/>
      <c r="CJ1008" s="47"/>
      <c r="CK1008" s="47"/>
      <c r="CL1008" s="47"/>
      <c r="CM1008" s="47"/>
      <c r="CN1008" s="47"/>
      <c r="CO1008" s="47"/>
      <c r="CP1008" s="47"/>
      <c r="CQ1008" s="47"/>
      <c r="CR1008" s="47"/>
      <c r="CS1008" s="47"/>
      <c r="CT1008" s="47"/>
      <c r="CU1008" s="47"/>
      <c r="CV1008" s="47"/>
      <c r="CW1008" s="47"/>
      <c r="CX1008" s="47"/>
      <c r="CY1008" s="47"/>
      <c r="CZ1008" s="47"/>
      <c r="DA1008" s="47"/>
      <c r="DB1008" s="47"/>
      <c r="DC1008" s="47"/>
      <c r="DD1008" s="47"/>
      <c r="DE1008" s="47"/>
      <c r="DF1008" s="47"/>
      <c r="DG1008" s="47"/>
      <c r="DH1008" s="47"/>
      <c r="DI1008" s="47"/>
      <c r="DJ1008" s="47"/>
      <c r="DK1008" s="47"/>
      <c r="DL1008" s="47"/>
      <c r="DM1008" s="47"/>
      <c r="DN1008" s="47"/>
      <c r="DO1008" s="47"/>
      <c r="DP1008" s="47"/>
      <c r="DQ1008" s="47"/>
      <c r="DR1008" s="47"/>
      <c r="DS1008" s="47"/>
      <c r="DT1008" s="47"/>
      <c r="DU1008" s="47"/>
      <c r="DV1008" s="47"/>
      <c r="DW1008" s="47"/>
      <c r="DX1008" s="47"/>
      <c r="DY1008" s="47"/>
      <c r="DZ1008" s="47"/>
      <c r="EA1008" s="47"/>
      <c r="EB1008" s="47"/>
      <c r="EC1008" s="47"/>
      <c r="ED1008" s="47"/>
      <c r="EE1008" s="47"/>
      <c r="EF1008" s="47"/>
      <c r="EG1008" s="47"/>
      <c r="EH1008" s="47"/>
      <c r="EI1008" s="47"/>
      <c r="EJ1008" s="47"/>
      <c r="EK1008" s="47"/>
      <c r="EL1008" s="47"/>
      <c r="EM1008" s="47"/>
      <c r="EN1008" s="47"/>
      <c r="EO1008" s="47"/>
      <c r="EP1008" s="47"/>
      <c r="EQ1008" s="47"/>
      <c r="ER1008" s="47"/>
      <c r="ES1008" s="47"/>
      <c r="EX1008" s="48"/>
      <c r="EY1008" s="48"/>
      <c r="EZ1008" s="48"/>
      <c r="FA1008" s="48"/>
      <c r="FB1008" s="48"/>
      <c r="FC1008" s="48"/>
      <c r="FD1008" s="48"/>
    </row>
    <row r="1009" spans="1:160" s="19" customFormat="1" ht="15" customHeight="1" x14ac:dyDescent="0.25">
      <c r="A1009" s="82"/>
      <c r="B1009" s="82"/>
      <c r="C1009" s="82"/>
      <c r="AF1009" s="82"/>
      <c r="AG1009" s="82"/>
      <c r="AH1009" s="81"/>
      <c r="AI1009" s="45"/>
      <c r="AJ1009" s="46"/>
      <c r="AK1009" s="46"/>
      <c r="AL1009" s="46"/>
      <c r="AM1009" s="46"/>
      <c r="AN1009" s="45"/>
      <c r="AO1009" s="45"/>
      <c r="AP1009" s="45"/>
      <c r="AQ1009" s="45"/>
      <c r="AR1009" s="45"/>
      <c r="AS1009" s="45"/>
      <c r="AT1009" s="45"/>
      <c r="AU1009" s="45"/>
      <c r="AV1009" s="45"/>
      <c r="AW1009" s="45"/>
      <c r="AX1009" s="45"/>
      <c r="AY1009" s="45"/>
      <c r="AZ1009" s="45"/>
      <c r="BA1009" s="45"/>
      <c r="BB1009" s="45"/>
      <c r="BC1009" s="45"/>
      <c r="BD1009" s="45"/>
      <c r="BE1009" s="45"/>
      <c r="BF1009" s="45"/>
      <c r="BG1009" s="45"/>
      <c r="BH1009" s="45"/>
      <c r="BI1009" s="45"/>
      <c r="BJ1009" s="45"/>
      <c r="BK1009" s="45"/>
      <c r="BL1009" s="45"/>
      <c r="BM1009" s="45"/>
      <c r="BN1009" s="45"/>
      <c r="BO1009" s="45"/>
      <c r="BP1009" s="45"/>
      <c r="BQ1009" s="45"/>
      <c r="BR1009" s="47"/>
      <c r="BS1009" s="47"/>
      <c r="BT1009" s="47"/>
      <c r="BU1009" s="47"/>
      <c r="BV1009" s="47"/>
      <c r="BW1009" s="47"/>
      <c r="BX1009" s="47"/>
      <c r="BY1009" s="47"/>
      <c r="BZ1009" s="47"/>
      <c r="CA1009" s="47"/>
      <c r="CB1009" s="47"/>
      <c r="CC1009" s="47"/>
      <c r="CD1009" s="47"/>
      <c r="CE1009" s="47"/>
      <c r="CF1009" s="47"/>
      <c r="CG1009" s="47"/>
      <c r="CH1009" s="47"/>
      <c r="CI1009" s="47"/>
      <c r="CJ1009" s="47"/>
      <c r="CK1009" s="47"/>
      <c r="CL1009" s="47"/>
      <c r="CM1009" s="47"/>
      <c r="CN1009" s="47"/>
      <c r="CO1009" s="47"/>
      <c r="CP1009" s="47"/>
      <c r="CQ1009" s="47"/>
      <c r="CR1009" s="47"/>
      <c r="CS1009" s="47"/>
      <c r="CT1009" s="47"/>
      <c r="CU1009" s="47"/>
      <c r="CV1009" s="47"/>
      <c r="CW1009" s="47"/>
      <c r="CX1009" s="47"/>
      <c r="CY1009" s="47"/>
      <c r="CZ1009" s="47"/>
      <c r="DA1009" s="47"/>
      <c r="DB1009" s="47"/>
      <c r="DC1009" s="47"/>
      <c r="DD1009" s="47"/>
      <c r="DE1009" s="47"/>
      <c r="DF1009" s="47"/>
      <c r="DG1009" s="47"/>
      <c r="DH1009" s="47"/>
      <c r="DI1009" s="47"/>
      <c r="DJ1009" s="47"/>
      <c r="DK1009" s="47"/>
      <c r="DL1009" s="47"/>
      <c r="DM1009" s="47"/>
      <c r="DN1009" s="47"/>
      <c r="DO1009" s="47"/>
      <c r="DP1009" s="47"/>
      <c r="DQ1009" s="47"/>
      <c r="DR1009" s="47"/>
      <c r="DS1009" s="47"/>
      <c r="DT1009" s="47"/>
      <c r="DU1009" s="47"/>
      <c r="DV1009" s="47"/>
      <c r="DW1009" s="47"/>
      <c r="DX1009" s="47"/>
      <c r="DY1009" s="47"/>
      <c r="DZ1009" s="47"/>
      <c r="EA1009" s="47"/>
      <c r="EB1009" s="47"/>
      <c r="EC1009" s="47"/>
      <c r="ED1009" s="47"/>
      <c r="EE1009" s="47"/>
      <c r="EF1009" s="47"/>
      <c r="EG1009" s="47"/>
      <c r="EH1009" s="47"/>
      <c r="EI1009" s="47"/>
      <c r="EJ1009" s="47"/>
      <c r="EK1009" s="47"/>
      <c r="EL1009" s="47"/>
      <c r="EM1009" s="47"/>
      <c r="EN1009" s="47"/>
      <c r="EO1009" s="47"/>
      <c r="EP1009" s="47"/>
      <c r="EQ1009" s="47"/>
      <c r="ER1009" s="47"/>
      <c r="ES1009" s="47"/>
      <c r="EX1009" s="48"/>
      <c r="EY1009" s="48"/>
      <c r="EZ1009" s="48"/>
      <c r="FA1009" s="48"/>
      <c r="FB1009" s="48"/>
      <c r="FC1009" s="48"/>
      <c r="FD1009" s="48"/>
    </row>
    <row r="1010" spans="1:160" s="19" customFormat="1" ht="15" customHeight="1" x14ac:dyDescent="0.25">
      <c r="A1010" s="82"/>
      <c r="B1010" s="82"/>
      <c r="C1010" s="82"/>
      <c r="AF1010" s="82"/>
      <c r="AG1010" s="82"/>
      <c r="AH1010" s="81"/>
      <c r="AI1010" s="45"/>
      <c r="AJ1010" s="46"/>
      <c r="AK1010" s="46"/>
      <c r="AL1010" s="46"/>
      <c r="AM1010" s="46"/>
      <c r="AN1010" s="45"/>
      <c r="AO1010" s="45"/>
      <c r="AP1010" s="45"/>
      <c r="AQ1010" s="45"/>
      <c r="AR1010" s="45"/>
      <c r="AS1010" s="45"/>
      <c r="AT1010" s="45"/>
      <c r="AU1010" s="45"/>
      <c r="AV1010" s="45"/>
      <c r="AW1010" s="45"/>
      <c r="AX1010" s="45"/>
      <c r="AY1010" s="45"/>
      <c r="AZ1010" s="45"/>
      <c r="BA1010" s="45"/>
      <c r="BB1010" s="45"/>
      <c r="BC1010" s="45"/>
      <c r="BD1010" s="45"/>
      <c r="BE1010" s="45"/>
      <c r="BF1010" s="45"/>
      <c r="BG1010" s="45"/>
      <c r="BH1010" s="45"/>
      <c r="BI1010" s="45"/>
      <c r="BJ1010" s="45"/>
      <c r="BK1010" s="45"/>
      <c r="BL1010" s="45"/>
      <c r="BM1010" s="45"/>
      <c r="BN1010" s="45"/>
      <c r="BO1010" s="45"/>
      <c r="BP1010" s="45"/>
      <c r="BQ1010" s="45"/>
      <c r="BR1010" s="47"/>
      <c r="BS1010" s="47"/>
      <c r="BT1010" s="47"/>
      <c r="BU1010" s="47"/>
      <c r="BV1010" s="47"/>
      <c r="BW1010" s="47"/>
      <c r="BX1010" s="47"/>
      <c r="BY1010" s="47"/>
      <c r="BZ1010" s="47"/>
      <c r="CA1010" s="47"/>
      <c r="CB1010" s="47"/>
      <c r="CC1010" s="47"/>
      <c r="CD1010" s="47"/>
      <c r="CE1010" s="47"/>
      <c r="CF1010" s="47"/>
      <c r="CG1010" s="47"/>
      <c r="CH1010" s="47"/>
      <c r="CI1010" s="47"/>
      <c r="CJ1010" s="47"/>
      <c r="CK1010" s="47"/>
      <c r="CL1010" s="47"/>
      <c r="CM1010" s="47"/>
      <c r="CN1010" s="47"/>
      <c r="CO1010" s="47"/>
      <c r="CP1010" s="47"/>
      <c r="CQ1010" s="47"/>
      <c r="CR1010" s="47"/>
      <c r="CS1010" s="47"/>
      <c r="CT1010" s="47"/>
      <c r="CU1010" s="47"/>
      <c r="CV1010" s="47"/>
      <c r="CW1010" s="47"/>
      <c r="CX1010" s="47"/>
      <c r="CY1010" s="47"/>
      <c r="CZ1010" s="47"/>
      <c r="DA1010" s="47"/>
      <c r="DB1010" s="47"/>
      <c r="DC1010" s="47"/>
      <c r="DD1010" s="47"/>
      <c r="DE1010" s="47"/>
      <c r="DF1010" s="47"/>
      <c r="DG1010" s="47"/>
      <c r="DH1010" s="47"/>
      <c r="DI1010" s="47"/>
      <c r="DJ1010" s="47"/>
      <c r="DK1010" s="47"/>
      <c r="DL1010" s="47"/>
      <c r="DM1010" s="47"/>
      <c r="DN1010" s="47"/>
      <c r="DO1010" s="47"/>
      <c r="DP1010" s="47"/>
      <c r="DQ1010" s="47"/>
      <c r="DR1010" s="47"/>
      <c r="DS1010" s="47"/>
      <c r="DT1010" s="47"/>
      <c r="DU1010" s="47"/>
      <c r="DV1010" s="47"/>
      <c r="DW1010" s="47"/>
      <c r="DX1010" s="47"/>
      <c r="DY1010" s="47"/>
      <c r="DZ1010" s="47"/>
      <c r="EA1010" s="47"/>
      <c r="EB1010" s="47"/>
      <c r="EC1010" s="47"/>
      <c r="ED1010" s="47"/>
      <c r="EE1010" s="47"/>
      <c r="EF1010" s="47"/>
      <c r="EG1010" s="47"/>
      <c r="EH1010" s="47"/>
      <c r="EI1010" s="47"/>
      <c r="EJ1010" s="47"/>
      <c r="EK1010" s="47"/>
      <c r="EL1010" s="47"/>
      <c r="EM1010" s="47"/>
      <c r="EN1010" s="47"/>
      <c r="EO1010" s="47"/>
      <c r="EP1010" s="47"/>
      <c r="EQ1010" s="47"/>
      <c r="ER1010" s="47"/>
      <c r="ES1010" s="47"/>
      <c r="EX1010" s="48"/>
      <c r="EY1010" s="48"/>
      <c r="EZ1010" s="48"/>
      <c r="FA1010" s="48"/>
      <c r="FB1010" s="48"/>
      <c r="FC1010" s="48"/>
      <c r="FD1010" s="48"/>
    </row>
    <row r="1011" spans="1:160" s="19" customFormat="1" ht="15" customHeight="1" x14ac:dyDescent="0.25">
      <c r="A1011" s="82"/>
      <c r="B1011" s="82"/>
      <c r="C1011" s="82"/>
      <c r="AF1011" s="82"/>
      <c r="AG1011" s="82"/>
      <c r="AH1011" s="81"/>
      <c r="AI1011" s="45"/>
      <c r="AJ1011" s="46"/>
      <c r="AK1011" s="46"/>
      <c r="AL1011" s="46"/>
      <c r="AM1011" s="46"/>
      <c r="AN1011" s="45"/>
      <c r="AO1011" s="45"/>
      <c r="AP1011" s="45"/>
      <c r="AQ1011" s="45"/>
      <c r="AR1011" s="45"/>
      <c r="AS1011" s="45"/>
      <c r="AT1011" s="45"/>
      <c r="AU1011" s="45"/>
      <c r="AV1011" s="45"/>
      <c r="AW1011" s="45"/>
      <c r="AX1011" s="45"/>
      <c r="AY1011" s="45"/>
      <c r="AZ1011" s="45"/>
      <c r="BA1011" s="45"/>
      <c r="BB1011" s="45"/>
      <c r="BC1011" s="45"/>
      <c r="BD1011" s="45"/>
      <c r="BE1011" s="45"/>
      <c r="BF1011" s="45"/>
      <c r="BG1011" s="45"/>
      <c r="BH1011" s="45"/>
      <c r="BI1011" s="45"/>
      <c r="BJ1011" s="45"/>
      <c r="BK1011" s="45"/>
      <c r="BL1011" s="45"/>
      <c r="BM1011" s="45"/>
      <c r="BN1011" s="45"/>
      <c r="BO1011" s="45"/>
      <c r="BP1011" s="45"/>
      <c r="BQ1011" s="45"/>
      <c r="BR1011" s="47"/>
      <c r="BS1011" s="47"/>
      <c r="BT1011" s="47"/>
      <c r="BU1011" s="47"/>
      <c r="BV1011" s="47"/>
      <c r="BW1011" s="47"/>
      <c r="BX1011" s="47"/>
      <c r="BY1011" s="47"/>
      <c r="BZ1011" s="47"/>
      <c r="CA1011" s="47"/>
      <c r="CB1011" s="47"/>
      <c r="CC1011" s="47"/>
      <c r="CD1011" s="47"/>
      <c r="CE1011" s="47"/>
      <c r="CF1011" s="47"/>
      <c r="CG1011" s="47"/>
      <c r="CH1011" s="47"/>
      <c r="CI1011" s="47"/>
      <c r="CJ1011" s="47"/>
      <c r="CK1011" s="47"/>
      <c r="CL1011" s="47"/>
      <c r="CM1011" s="47"/>
      <c r="CN1011" s="47"/>
      <c r="CO1011" s="47"/>
      <c r="CP1011" s="47"/>
      <c r="CQ1011" s="47"/>
      <c r="CR1011" s="47"/>
      <c r="CS1011" s="47"/>
      <c r="CT1011" s="47"/>
      <c r="CU1011" s="47"/>
      <c r="CV1011" s="47"/>
      <c r="CW1011" s="47"/>
      <c r="CX1011" s="47"/>
      <c r="CY1011" s="47"/>
      <c r="CZ1011" s="47"/>
      <c r="DA1011" s="47"/>
      <c r="DB1011" s="47"/>
      <c r="DC1011" s="47"/>
      <c r="DD1011" s="47"/>
      <c r="DE1011" s="47"/>
      <c r="DF1011" s="47"/>
      <c r="DG1011" s="47"/>
      <c r="DH1011" s="47"/>
      <c r="DI1011" s="47"/>
      <c r="DJ1011" s="47"/>
      <c r="DK1011" s="47"/>
      <c r="DL1011" s="47"/>
      <c r="DM1011" s="47"/>
      <c r="DN1011" s="47"/>
      <c r="DO1011" s="47"/>
      <c r="DP1011" s="47"/>
      <c r="DQ1011" s="47"/>
      <c r="DR1011" s="47"/>
      <c r="DS1011" s="47"/>
      <c r="DT1011" s="47"/>
      <c r="DU1011" s="47"/>
      <c r="DV1011" s="47"/>
      <c r="DW1011" s="47"/>
      <c r="DX1011" s="47"/>
      <c r="DY1011" s="47"/>
      <c r="DZ1011" s="47"/>
      <c r="EA1011" s="47"/>
      <c r="EB1011" s="47"/>
      <c r="EC1011" s="47"/>
      <c r="ED1011" s="47"/>
      <c r="EE1011" s="47"/>
      <c r="EF1011" s="47"/>
      <c r="EG1011" s="47"/>
      <c r="EH1011" s="47"/>
      <c r="EI1011" s="47"/>
      <c r="EJ1011" s="47"/>
      <c r="EK1011" s="47"/>
      <c r="EL1011" s="47"/>
      <c r="EM1011" s="47"/>
      <c r="EN1011" s="47"/>
      <c r="EO1011" s="47"/>
      <c r="EP1011" s="47"/>
      <c r="EQ1011" s="47"/>
      <c r="ER1011" s="47"/>
      <c r="ES1011" s="47"/>
      <c r="EX1011" s="48"/>
      <c r="EY1011" s="48"/>
      <c r="EZ1011" s="48"/>
      <c r="FA1011" s="48"/>
      <c r="FB1011" s="48"/>
      <c r="FC1011" s="48"/>
      <c r="FD1011" s="48"/>
    </row>
    <row r="1012" spans="1:160" s="19" customFormat="1" ht="15" customHeight="1" x14ac:dyDescent="0.25">
      <c r="A1012" s="82"/>
      <c r="B1012" s="82"/>
      <c r="C1012" s="82"/>
      <c r="AF1012" s="82"/>
      <c r="AG1012" s="82"/>
      <c r="AH1012" s="81"/>
      <c r="AI1012" s="45"/>
      <c r="AJ1012" s="46"/>
      <c r="AK1012" s="46"/>
      <c r="AL1012" s="46"/>
      <c r="AM1012" s="46"/>
      <c r="AN1012" s="45"/>
      <c r="AO1012" s="45"/>
      <c r="AP1012" s="45"/>
      <c r="AQ1012" s="45"/>
      <c r="AR1012" s="45"/>
      <c r="AS1012" s="45"/>
      <c r="AT1012" s="45"/>
      <c r="AU1012" s="45"/>
      <c r="AV1012" s="45"/>
      <c r="AW1012" s="45"/>
      <c r="AX1012" s="45"/>
      <c r="AY1012" s="45"/>
      <c r="AZ1012" s="45"/>
      <c r="BA1012" s="45"/>
      <c r="BB1012" s="45"/>
      <c r="BC1012" s="45"/>
      <c r="BD1012" s="45"/>
      <c r="BE1012" s="45"/>
      <c r="BF1012" s="45"/>
      <c r="BG1012" s="45"/>
      <c r="BH1012" s="45"/>
      <c r="BI1012" s="45"/>
      <c r="BJ1012" s="45"/>
      <c r="BK1012" s="45"/>
      <c r="BL1012" s="45"/>
      <c r="BM1012" s="45"/>
      <c r="BN1012" s="45"/>
      <c r="BO1012" s="45"/>
      <c r="BP1012" s="45"/>
      <c r="BQ1012" s="45"/>
      <c r="BR1012" s="47"/>
      <c r="BS1012" s="47"/>
      <c r="BT1012" s="47"/>
      <c r="BU1012" s="47"/>
      <c r="BV1012" s="47"/>
      <c r="BW1012" s="47"/>
      <c r="BX1012" s="47"/>
      <c r="BY1012" s="47"/>
      <c r="BZ1012" s="47"/>
      <c r="CA1012" s="47"/>
      <c r="CB1012" s="47"/>
      <c r="CC1012" s="47"/>
      <c r="CD1012" s="47"/>
      <c r="CE1012" s="47"/>
      <c r="CF1012" s="47"/>
      <c r="CG1012" s="47"/>
      <c r="CH1012" s="47"/>
      <c r="CI1012" s="47"/>
      <c r="CJ1012" s="47"/>
      <c r="CK1012" s="47"/>
      <c r="CL1012" s="47"/>
      <c r="CM1012" s="47"/>
      <c r="CN1012" s="47"/>
      <c r="CO1012" s="47"/>
      <c r="CP1012" s="47"/>
      <c r="CQ1012" s="47"/>
      <c r="CR1012" s="47"/>
      <c r="CS1012" s="47"/>
      <c r="CT1012" s="47"/>
      <c r="CU1012" s="47"/>
      <c r="CV1012" s="47"/>
      <c r="CW1012" s="47"/>
      <c r="CX1012" s="47"/>
      <c r="CY1012" s="47"/>
      <c r="CZ1012" s="47"/>
      <c r="DA1012" s="47"/>
      <c r="DB1012" s="47"/>
      <c r="DC1012" s="47"/>
      <c r="DD1012" s="47"/>
      <c r="DE1012" s="47"/>
      <c r="DF1012" s="47"/>
      <c r="DG1012" s="47"/>
      <c r="DH1012" s="47"/>
      <c r="DI1012" s="47"/>
      <c r="DJ1012" s="47"/>
      <c r="DK1012" s="47"/>
      <c r="DL1012" s="47"/>
      <c r="DM1012" s="47"/>
      <c r="DN1012" s="47"/>
      <c r="DO1012" s="47"/>
      <c r="DP1012" s="47"/>
      <c r="DQ1012" s="47"/>
      <c r="DR1012" s="47"/>
      <c r="DS1012" s="47"/>
      <c r="DT1012" s="47"/>
      <c r="DU1012" s="47"/>
      <c r="DV1012" s="47"/>
      <c r="DW1012" s="47"/>
      <c r="DX1012" s="47"/>
      <c r="DY1012" s="47"/>
      <c r="DZ1012" s="47"/>
      <c r="EA1012" s="47"/>
      <c r="EB1012" s="47"/>
      <c r="EC1012" s="47"/>
      <c r="ED1012" s="47"/>
      <c r="EE1012" s="47"/>
      <c r="EF1012" s="47"/>
      <c r="EG1012" s="47"/>
      <c r="EH1012" s="47"/>
      <c r="EI1012" s="47"/>
      <c r="EJ1012" s="47"/>
      <c r="EK1012" s="47"/>
      <c r="EL1012" s="47"/>
      <c r="EM1012" s="47"/>
      <c r="EN1012" s="47"/>
      <c r="EO1012" s="47"/>
      <c r="EP1012" s="47"/>
      <c r="EQ1012" s="47"/>
      <c r="ER1012" s="47"/>
      <c r="ES1012" s="47"/>
      <c r="EX1012" s="48"/>
      <c r="EY1012" s="48"/>
      <c r="EZ1012" s="48"/>
      <c r="FA1012" s="48"/>
      <c r="FB1012" s="48"/>
      <c r="FC1012" s="48"/>
      <c r="FD1012" s="48"/>
    </row>
    <row r="1013" spans="1:160" s="19" customFormat="1" ht="15" customHeight="1" x14ac:dyDescent="0.25">
      <c r="A1013" s="82"/>
      <c r="B1013" s="82"/>
      <c r="C1013" s="82"/>
      <c r="AF1013" s="82"/>
      <c r="AG1013" s="82"/>
      <c r="AH1013" s="81"/>
      <c r="AI1013" s="45"/>
      <c r="AJ1013" s="46"/>
      <c r="AK1013" s="46"/>
      <c r="AL1013" s="46"/>
      <c r="AM1013" s="46"/>
      <c r="AN1013" s="45"/>
      <c r="AO1013" s="45"/>
      <c r="AP1013" s="45"/>
      <c r="AQ1013" s="45"/>
      <c r="AR1013" s="45"/>
      <c r="AS1013" s="45"/>
      <c r="AT1013" s="45"/>
      <c r="AU1013" s="45"/>
      <c r="AV1013" s="45"/>
      <c r="AW1013" s="45"/>
      <c r="AX1013" s="45"/>
      <c r="AY1013" s="45"/>
      <c r="AZ1013" s="45"/>
      <c r="BA1013" s="45"/>
      <c r="BB1013" s="45"/>
      <c r="BC1013" s="45"/>
      <c r="BD1013" s="45"/>
      <c r="BE1013" s="45"/>
      <c r="BF1013" s="45"/>
      <c r="BG1013" s="45"/>
      <c r="BH1013" s="45"/>
      <c r="BI1013" s="45"/>
      <c r="BJ1013" s="45"/>
      <c r="BK1013" s="45"/>
      <c r="BL1013" s="45"/>
      <c r="BM1013" s="45"/>
      <c r="BN1013" s="45"/>
      <c r="BO1013" s="45"/>
      <c r="BP1013" s="45"/>
      <c r="BQ1013" s="45"/>
      <c r="BR1013" s="47"/>
      <c r="BS1013" s="47"/>
      <c r="BT1013" s="47"/>
      <c r="BU1013" s="47"/>
      <c r="BV1013" s="47"/>
      <c r="BW1013" s="47"/>
      <c r="BX1013" s="47"/>
      <c r="BY1013" s="47"/>
      <c r="BZ1013" s="47"/>
      <c r="CA1013" s="47"/>
      <c r="CB1013" s="47"/>
      <c r="CC1013" s="47"/>
      <c r="CD1013" s="47"/>
      <c r="CE1013" s="47"/>
      <c r="CF1013" s="47"/>
      <c r="CG1013" s="47"/>
      <c r="CH1013" s="47"/>
      <c r="CI1013" s="47"/>
      <c r="CJ1013" s="47"/>
      <c r="CK1013" s="47"/>
      <c r="CL1013" s="47"/>
      <c r="CM1013" s="47"/>
      <c r="CN1013" s="47"/>
      <c r="CO1013" s="47"/>
      <c r="CP1013" s="47"/>
      <c r="CQ1013" s="47"/>
      <c r="CR1013" s="47"/>
      <c r="CS1013" s="47"/>
      <c r="CT1013" s="47"/>
      <c r="CU1013" s="47"/>
      <c r="CV1013" s="47"/>
      <c r="CW1013" s="47"/>
      <c r="CX1013" s="47"/>
      <c r="CY1013" s="47"/>
      <c r="CZ1013" s="47"/>
      <c r="DA1013" s="47"/>
      <c r="DB1013" s="47"/>
      <c r="DC1013" s="47"/>
      <c r="DD1013" s="47"/>
      <c r="DE1013" s="47"/>
      <c r="DF1013" s="47"/>
      <c r="DG1013" s="47"/>
      <c r="DH1013" s="47"/>
      <c r="DI1013" s="47"/>
      <c r="DJ1013" s="47"/>
      <c r="DK1013" s="47"/>
      <c r="DL1013" s="47"/>
      <c r="DM1013" s="47"/>
      <c r="DN1013" s="47"/>
      <c r="DO1013" s="47"/>
      <c r="DP1013" s="47"/>
      <c r="DQ1013" s="47"/>
      <c r="DR1013" s="47"/>
      <c r="DS1013" s="47"/>
      <c r="DT1013" s="47"/>
      <c r="DU1013" s="47"/>
      <c r="DV1013" s="47"/>
      <c r="DW1013" s="47"/>
      <c r="DX1013" s="47"/>
      <c r="DY1013" s="47"/>
      <c r="DZ1013" s="47"/>
      <c r="EA1013" s="47"/>
      <c r="EB1013" s="47"/>
      <c r="EC1013" s="47"/>
      <c r="ED1013" s="47"/>
      <c r="EE1013" s="47"/>
      <c r="EF1013" s="47"/>
      <c r="EG1013" s="47"/>
      <c r="EH1013" s="47"/>
      <c r="EI1013" s="47"/>
      <c r="EJ1013" s="47"/>
      <c r="EK1013" s="47"/>
      <c r="EL1013" s="47"/>
      <c r="EM1013" s="47"/>
      <c r="EN1013" s="47"/>
      <c r="EO1013" s="47"/>
      <c r="EP1013" s="47"/>
      <c r="EQ1013" s="47"/>
      <c r="ER1013" s="47"/>
      <c r="ES1013" s="47"/>
      <c r="EX1013" s="48"/>
      <c r="EY1013" s="48"/>
      <c r="EZ1013" s="48"/>
      <c r="FA1013" s="48"/>
      <c r="FB1013" s="48"/>
      <c r="FC1013" s="48"/>
      <c r="FD1013" s="48"/>
    </row>
    <row r="1014" spans="1:160" s="19" customFormat="1" ht="15" customHeight="1" x14ac:dyDescent="0.25">
      <c r="A1014" s="82"/>
      <c r="B1014" s="82"/>
      <c r="C1014" s="82"/>
      <c r="AF1014" s="82"/>
      <c r="AG1014" s="82"/>
      <c r="AH1014" s="81"/>
      <c r="AI1014" s="45"/>
      <c r="AJ1014" s="46"/>
      <c r="AK1014" s="46"/>
      <c r="AL1014" s="46"/>
      <c r="AM1014" s="46"/>
      <c r="AN1014" s="45"/>
      <c r="AO1014" s="45"/>
      <c r="AP1014" s="45"/>
      <c r="AQ1014" s="45"/>
      <c r="AR1014" s="45"/>
      <c r="AS1014" s="45"/>
      <c r="AT1014" s="45"/>
      <c r="AU1014" s="45"/>
      <c r="AV1014" s="45"/>
      <c r="AW1014" s="45"/>
      <c r="AX1014" s="45"/>
      <c r="AY1014" s="45"/>
      <c r="AZ1014" s="45"/>
      <c r="BA1014" s="45"/>
      <c r="BB1014" s="45"/>
      <c r="BC1014" s="45"/>
      <c r="BD1014" s="45"/>
      <c r="BE1014" s="45"/>
      <c r="BF1014" s="45"/>
      <c r="BG1014" s="45"/>
      <c r="BH1014" s="45"/>
      <c r="BI1014" s="45"/>
      <c r="BJ1014" s="45"/>
      <c r="BK1014" s="45"/>
      <c r="BL1014" s="45"/>
      <c r="BM1014" s="45"/>
      <c r="BN1014" s="45"/>
      <c r="BO1014" s="45"/>
      <c r="BP1014" s="45"/>
      <c r="BQ1014" s="45"/>
      <c r="BR1014" s="47"/>
      <c r="BS1014" s="47"/>
      <c r="BT1014" s="47"/>
      <c r="BU1014" s="47"/>
      <c r="BV1014" s="47"/>
      <c r="BW1014" s="47"/>
      <c r="BX1014" s="47"/>
      <c r="BY1014" s="47"/>
      <c r="BZ1014" s="47"/>
      <c r="CA1014" s="47"/>
      <c r="CB1014" s="47"/>
      <c r="CC1014" s="47"/>
      <c r="CD1014" s="47"/>
      <c r="CE1014" s="47"/>
      <c r="CF1014" s="47"/>
      <c r="CG1014" s="47"/>
      <c r="CH1014" s="47"/>
      <c r="CI1014" s="47"/>
      <c r="CJ1014" s="47"/>
      <c r="CK1014" s="47"/>
      <c r="CL1014" s="47"/>
      <c r="CM1014" s="47"/>
      <c r="CN1014" s="47"/>
      <c r="CO1014" s="47"/>
      <c r="CP1014" s="47"/>
      <c r="CQ1014" s="47"/>
      <c r="CR1014" s="47"/>
      <c r="CS1014" s="47"/>
      <c r="CT1014" s="47"/>
      <c r="CU1014" s="47"/>
      <c r="CV1014" s="47"/>
      <c r="CW1014" s="47"/>
      <c r="CX1014" s="47"/>
      <c r="CY1014" s="47"/>
      <c r="CZ1014" s="47"/>
      <c r="DA1014" s="47"/>
      <c r="DB1014" s="47"/>
      <c r="DC1014" s="47"/>
      <c r="DD1014" s="47"/>
      <c r="DE1014" s="47"/>
      <c r="DF1014" s="47"/>
      <c r="DG1014" s="47"/>
      <c r="DH1014" s="47"/>
      <c r="DI1014" s="47"/>
      <c r="DJ1014" s="47"/>
      <c r="DK1014" s="47"/>
      <c r="DL1014" s="47"/>
      <c r="DM1014" s="47"/>
      <c r="DN1014" s="47"/>
      <c r="DO1014" s="47"/>
      <c r="DP1014" s="47"/>
      <c r="DQ1014" s="47"/>
      <c r="DR1014" s="47"/>
      <c r="DS1014" s="47"/>
      <c r="DT1014" s="47"/>
      <c r="DU1014" s="47"/>
      <c r="DV1014" s="47"/>
      <c r="DW1014" s="47"/>
      <c r="DX1014" s="47"/>
      <c r="DY1014" s="47"/>
      <c r="DZ1014" s="47"/>
      <c r="EA1014" s="47"/>
      <c r="EB1014" s="47"/>
      <c r="EC1014" s="47"/>
      <c r="ED1014" s="47"/>
      <c r="EE1014" s="47"/>
      <c r="EF1014" s="47"/>
      <c r="EG1014" s="47"/>
      <c r="EH1014" s="47"/>
      <c r="EI1014" s="47"/>
      <c r="EJ1014" s="47"/>
      <c r="EK1014" s="47"/>
      <c r="EL1014" s="47"/>
      <c r="EM1014" s="47"/>
      <c r="EN1014" s="47"/>
      <c r="EO1014" s="47"/>
      <c r="EP1014" s="47"/>
      <c r="EQ1014" s="47"/>
      <c r="ER1014" s="47"/>
      <c r="ES1014" s="47"/>
      <c r="EX1014" s="48"/>
      <c r="EY1014" s="48"/>
      <c r="EZ1014" s="48"/>
      <c r="FA1014" s="48"/>
      <c r="FB1014" s="48"/>
      <c r="FC1014" s="48"/>
      <c r="FD1014" s="48"/>
    </row>
    <row r="1015" spans="1:160" s="19" customFormat="1" ht="15" customHeight="1" x14ac:dyDescent="0.25">
      <c r="A1015" s="82"/>
      <c r="B1015" s="82"/>
      <c r="C1015" s="82"/>
      <c r="AF1015" s="82"/>
      <c r="AG1015" s="82"/>
      <c r="AH1015" s="81"/>
      <c r="AI1015" s="45"/>
      <c r="AJ1015" s="46"/>
      <c r="AK1015" s="46"/>
      <c r="AL1015" s="46"/>
      <c r="AM1015" s="46"/>
      <c r="AN1015" s="45"/>
      <c r="AO1015" s="45"/>
      <c r="AP1015" s="45"/>
      <c r="AQ1015" s="45"/>
      <c r="AR1015" s="45"/>
      <c r="AS1015" s="45"/>
      <c r="AT1015" s="45"/>
      <c r="AU1015" s="45"/>
      <c r="AV1015" s="45"/>
      <c r="AW1015" s="45"/>
      <c r="AX1015" s="45"/>
      <c r="AY1015" s="45"/>
      <c r="AZ1015" s="45"/>
      <c r="BA1015" s="45"/>
      <c r="BB1015" s="45"/>
      <c r="BC1015" s="45"/>
      <c r="BD1015" s="45"/>
      <c r="BE1015" s="45"/>
      <c r="BF1015" s="45"/>
      <c r="BG1015" s="45"/>
      <c r="BH1015" s="45"/>
      <c r="BI1015" s="45"/>
      <c r="BJ1015" s="45"/>
      <c r="BK1015" s="45"/>
      <c r="BL1015" s="45"/>
      <c r="BM1015" s="45"/>
      <c r="BN1015" s="45"/>
      <c r="BO1015" s="45"/>
      <c r="BP1015" s="45"/>
      <c r="BQ1015" s="45"/>
      <c r="BR1015" s="47"/>
      <c r="BS1015" s="47"/>
      <c r="BT1015" s="47"/>
      <c r="BU1015" s="47"/>
      <c r="BV1015" s="47"/>
      <c r="BW1015" s="47"/>
      <c r="BX1015" s="47"/>
      <c r="BY1015" s="47"/>
      <c r="BZ1015" s="47"/>
      <c r="CA1015" s="47"/>
      <c r="CB1015" s="47"/>
      <c r="CC1015" s="47"/>
      <c r="CD1015" s="47"/>
      <c r="CE1015" s="47"/>
      <c r="CF1015" s="47"/>
      <c r="CG1015" s="47"/>
      <c r="CH1015" s="47"/>
      <c r="CI1015" s="47"/>
      <c r="CJ1015" s="47"/>
      <c r="CK1015" s="47"/>
      <c r="CL1015" s="47"/>
      <c r="CM1015" s="47"/>
      <c r="CN1015" s="47"/>
      <c r="CO1015" s="47"/>
      <c r="CP1015" s="47"/>
      <c r="CQ1015" s="47"/>
      <c r="CR1015" s="47"/>
      <c r="CS1015" s="47"/>
      <c r="CT1015" s="47"/>
      <c r="CU1015" s="47"/>
      <c r="CV1015" s="47"/>
      <c r="CW1015" s="47"/>
      <c r="CX1015" s="47"/>
      <c r="CY1015" s="47"/>
      <c r="CZ1015" s="47"/>
      <c r="DA1015" s="47"/>
      <c r="DB1015" s="47"/>
      <c r="DC1015" s="47"/>
      <c r="DD1015" s="47"/>
      <c r="DE1015" s="47"/>
      <c r="DF1015" s="47"/>
      <c r="DG1015" s="47"/>
      <c r="DH1015" s="47"/>
      <c r="DI1015" s="47"/>
      <c r="DJ1015" s="47"/>
      <c r="DK1015" s="47"/>
      <c r="DL1015" s="47"/>
      <c r="DM1015" s="47"/>
      <c r="DN1015" s="47"/>
      <c r="DO1015" s="47"/>
      <c r="DP1015" s="47"/>
      <c r="DQ1015" s="47"/>
      <c r="DR1015" s="47"/>
      <c r="DS1015" s="47"/>
      <c r="DT1015" s="47"/>
      <c r="DU1015" s="47"/>
      <c r="DV1015" s="47"/>
      <c r="DW1015" s="47"/>
      <c r="DX1015" s="47"/>
      <c r="DY1015" s="47"/>
      <c r="DZ1015" s="47"/>
      <c r="EA1015" s="47"/>
      <c r="EB1015" s="47"/>
      <c r="EC1015" s="47"/>
      <c r="ED1015" s="47"/>
      <c r="EE1015" s="47"/>
      <c r="EF1015" s="47"/>
      <c r="EG1015" s="47"/>
      <c r="EH1015" s="47"/>
      <c r="EI1015" s="47"/>
      <c r="EJ1015" s="47"/>
      <c r="EK1015" s="47"/>
      <c r="EL1015" s="47"/>
      <c r="EM1015" s="47"/>
      <c r="EN1015" s="47"/>
      <c r="EO1015" s="47"/>
      <c r="EP1015" s="47"/>
      <c r="EQ1015" s="47"/>
      <c r="ER1015" s="47"/>
      <c r="ES1015" s="47"/>
      <c r="EX1015" s="48"/>
      <c r="EY1015" s="48"/>
      <c r="EZ1015" s="48"/>
      <c r="FA1015" s="48"/>
      <c r="FB1015" s="48"/>
      <c r="FC1015" s="48"/>
      <c r="FD1015" s="48"/>
    </row>
    <row r="1016" spans="1:160" s="19" customFormat="1" ht="15" customHeight="1" x14ac:dyDescent="0.25">
      <c r="A1016" s="82"/>
      <c r="B1016" s="82"/>
      <c r="C1016" s="82"/>
      <c r="AF1016" s="82"/>
      <c r="AG1016" s="82"/>
      <c r="AH1016" s="81"/>
      <c r="AI1016" s="45"/>
      <c r="AJ1016" s="46"/>
      <c r="AK1016" s="46"/>
      <c r="AL1016" s="46"/>
      <c r="AM1016" s="46"/>
      <c r="AN1016" s="45"/>
      <c r="AO1016" s="45"/>
      <c r="AP1016" s="45"/>
      <c r="AQ1016" s="45"/>
      <c r="AR1016" s="45"/>
      <c r="AS1016" s="45"/>
      <c r="AT1016" s="45"/>
      <c r="AU1016" s="45"/>
      <c r="AV1016" s="45"/>
      <c r="AW1016" s="45"/>
      <c r="AX1016" s="45"/>
      <c r="AY1016" s="45"/>
      <c r="AZ1016" s="45"/>
      <c r="BA1016" s="45"/>
      <c r="BB1016" s="45"/>
      <c r="BC1016" s="45"/>
      <c r="BD1016" s="45"/>
      <c r="BE1016" s="45"/>
      <c r="BF1016" s="45"/>
      <c r="BG1016" s="45"/>
      <c r="BH1016" s="45"/>
      <c r="BI1016" s="45"/>
      <c r="BJ1016" s="45"/>
      <c r="BK1016" s="45"/>
      <c r="BL1016" s="45"/>
      <c r="BM1016" s="45"/>
      <c r="BN1016" s="45"/>
      <c r="BO1016" s="45"/>
      <c r="BP1016" s="45"/>
      <c r="BQ1016" s="45"/>
      <c r="BR1016" s="47"/>
      <c r="BS1016" s="47"/>
      <c r="BT1016" s="47"/>
      <c r="BU1016" s="47"/>
      <c r="BV1016" s="47"/>
      <c r="BW1016" s="47"/>
      <c r="BX1016" s="47"/>
      <c r="BY1016" s="47"/>
      <c r="BZ1016" s="47"/>
      <c r="CA1016" s="47"/>
      <c r="CB1016" s="47"/>
      <c r="CC1016" s="47"/>
      <c r="CD1016" s="47"/>
      <c r="CE1016" s="47"/>
      <c r="CF1016" s="47"/>
      <c r="CG1016" s="47"/>
      <c r="CH1016" s="47"/>
      <c r="CI1016" s="47"/>
      <c r="CJ1016" s="47"/>
      <c r="CK1016" s="47"/>
      <c r="CL1016" s="47"/>
      <c r="CM1016" s="47"/>
      <c r="CN1016" s="47"/>
      <c r="CO1016" s="47"/>
      <c r="CP1016" s="47"/>
      <c r="CQ1016" s="47"/>
      <c r="CR1016" s="47"/>
      <c r="CS1016" s="47"/>
      <c r="CT1016" s="47"/>
      <c r="CU1016" s="47"/>
      <c r="CV1016" s="47"/>
      <c r="CW1016" s="47"/>
      <c r="CX1016" s="47"/>
      <c r="CY1016" s="47"/>
      <c r="CZ1016" s="47"/>
      <c r="DA1016" s="47"/>
      <c r="DB1016" s="47"/>
      <c r="DC1016" s="47"/>
      <c r="DD1016" s="47"/>
      <c r="DE1016" s="47"/>
      <c r="DF1016" s="47"/>
      <c r="DG1016" s="47"/>
      <c r="DH1016" s="47"/>
      <c r="DI1016" s="47"/>
      <c r="DJ1016" s="47"/>
      <c r="DK1016" s="47"/>
      <c r="DL1016" s="47"/>
      <c r="DM1016" s="47"/>
      <c r="DN1016" s="47"/>
      <c r="DO1016" s="47"/>
      <c r="DP1016" s="47"/>
      <c r="DQ1016" s="47"/>
      <c r="DR1016" s="47"/>
      <c r="DS1016" s="47"/>
      <c r="DT1016" s="47"/>
      <c r="DU1016" s="47"/>
      <c r="DV1016" s="47"/>
      <c r="DW1016" s="47"/>
      <c r="DX1016" s="47"/>
      <c r="DY1016" s="47"/>
      <c r="DZ1016" s="47"/>
      <c r="EA1016" s="47"/>
      <c r="EB1016" s="47"/>
      <c r="EC1016" s="47"/>
      <c r="ED1016" s="47"/>
      <c r="EE1016" s="47"/>
      <c r="EF1016" s="47"/>
      <c r="EG1016" s="47"/>
      <c r="EH1016" s="47"/>
      <c r="EI1016" s="47"/>
      <c r="EJ1016" s="47"/>
      <c r="EK1016" s="47"/>
      <c r="EL1016" s="47"/>
      <c r="EM1016" s="47"/>
      <c r="EN1016" s="47"/>
      <c r="EO1016" s="47"/>
      <c r="EP1016" s="47"/>
      <c r="EQ1016" s="47"/>
      <c r="ER1016" s="47"/>
      <c r="ES1016" s="47"/>
      <c r="EX1016" s="48"/>
      <c r="EY1016" s="48"/>
      <c r="EZ1016" s="48"/>
      <c r="FA1016" s="48"/>
      <c r="FB1016" s="48"/>
      <c r="FC1016" s="48"/>
      <c r="FD1016" s="48"/>
    </row>
    <row r="1017" spans="1:160" s="19" customFormat="1" ht="15" customHeight="1" x14ac:dyDescent="0.25">
      <c r="A1017" s="82"/>
      <c r="B1017" s="82"/>
      <c r="C1017" s="82"/>
      <c r="AF1017" s="82"/>
      <c r="AG1017" s="82"/>
      <c r="AH1017" s="81"/>
      <c r="AI1017" s="45"/>
      <c r="AJ1017" s="46"/>
      <c r="AK1017" s="46"/>
      <c r="AL1017" s="46"/>
      <c r="AM1017" s="46"/>
      <c r="AN1017" s="45"/>
      <c r="AO1017" s="45"/>
      <c r="AP1017" s="45"/>
      <c r="AQ1017" s="45"/>
      <c r="AR1017" s="45"/>
      <c r="AS1017" s="45"/>
      <c r="AT1017" s="45"/>
      <c r="AU1017" s="45"/>
      <c r="AV1017" s="45"/>
      <c r="AW1017" s="45"/>
      <c r="AX1017" s="45"/>
      <c r="AY1017" s="45"/>
      <c r="AZ1017" s="45"/>
      <c r="BA1017" s="45"/>
      <c r="BB1017" s="45"/>
      <c r="BC1017" s="45"/>
      <c r="BD1017" s="45"/>
      <c r="BE1017" s="45"/>
      <c r="BF1017" s="45"/>
      <c r="BG1017" s="45"/>
      <c r="BH1017" s="45"/>
      <c r="BI1017" s="45"/>
      <c r="BJ1017" s="45"/>
      <c r="BK1017" s="45"/>
      <c r="BL1017" s="45"/>
      <c r="BM1017" s="45"/>
      <c r="BN1017" s="45"/>
      <c r="BO1017" s="45"/>
      <c r="BP1017" s="45"/>
      <c r="BQ1017" s="45"/>
      <c r="BR1017" s="47"/>
      <c r="BS1017" s="47"/>
      <c r="BT1017" s="47"/>
      <c r="BU1017" s="47"/>
      <c r="BV1017" s="47"/>
      <c r="BW1017" s="47"/>
      <c r="BX1017" s="47"/>
      <c r="BY1017" s="47"/>
      <c r="BZ1017" s="47"/>
      <c r="CA1017" s="47"/>
      <c r="CB1017" s="47"/>
      <c r="CC1017" s="47"/>
      <c r="CD1017" s="47"/>
      <c r="CE1017" s="47"/>
      <c r="CF1017" s="47"/>
      <c r="CG1017" s="47"/>
      <c r="CH1017" s="47"/>
      <c r="CI1017" s="47"/>
      <c r="CJ1017" s="47"/>
      <c r="CK1017" s="47"/>
      <c r="CL1017" s="47"/>
      <c r="CM1017" s="47"/>
      <c r="CN1017" s="47"/>
      <c r="CO1017" s="47"/>
      <c r="CP1017" s="47"/>
      <c r="CQ1017" s="47"/>
      <c r="CR1017" s="47"/>
      <c r="CS1017" s="47"/>
      <c r="CT1017" s="47"/>
      <c r="CU1017" s="47"/>
      <c r="CV1017" s="47"/>
      <c r="CW1017" s="47"/>
      <c r="CX1017" s="47"/>
      <c r="CY1017" s="47"/>
      <c r="CZ1017" s="47"/>
      <c r="DA1017" s="47"/>
      <c r="DB1017" s="47"/>
      <c r="DC1017" s="47"/>
      <c r="DD1017" s="47"/>
      <c r="DE1017" s="47"/>
      <c r="DF1017" s="47"/>
      <c r="DG1017" s="47"/>
      <c r="DH1017" s="47"/>
      <c r="DI1017" s="47"/>
      <c r="DJ1017" s="47"/>
      <c r="DK1017" s="47"/>
      <c r="DL1017" s="47"/>
      <c r="DM1017" s="47"/>
      <c r="DN1017" s="47"/>
      <c r="DO1017" s="47"/>
      <c r="DP1017" s="47"/>
      <c r="DQ1017" s="47"/>
      <c r="DR1017" s="47"/>
      <c r="DS1017" s="47"/>
      <c r="DT1017" s="47"/>
      <c r="DU1017" s="47"/>
      <c r="DV1017" s="47"/>
      <c r="DW1017" s="47"/>
      <c r="DX1017" s="47"/>
      <c r="DY1017" s="47"/>
      <c r="DZ1017" s="47"/>
      <c r="EA1017" s="47"/>
      <c r="EB1017" s="47"/>
      <c r="EC1017" s="47"/>
      <c r="ED1017" s="47"/>
      <c r="EE1017" s="47"/>
      <c r="EF1017" s="47"/>
      <c r="EG1017" s="47"/>
      <c r="EH1017" s="47"/>
      <c r="EI1017" s="47"/>
      <c r="EJ1017" s="47"/>
      <c r="EK1017" s="47"/>
      <c r="EL1017" s="47"/>
      <c r="EM1017" s="47"/>
      <c r="EN1017" s="47"/>
      <c r="EO1017" s="47"/>
      <c r="EP1017" s="47"/>
      <c r="EQ1017" s="47"/>
      <c r="ER1017" s="47"/>
      <c r="ES1017" s="47"/>
      <c r="EX1017" s="48"/>
      <c r="EY1017" s="48"/>
      <c r="EZ1017" s="48"/>
      <c r="FA1017" s="48"/>
      <c r="FB1017" s="48"/>
      <c r="FC1017" s="48"/>
      <c r="FD1017" s="48"/>
    </row>
    <row r="1018" spans="1:160" s="19" customFormat="1" ht="15" customHeight="1" x14ac:dyDescent="0.25">
      <c r="A1018" s="82"/>
      <c r="B1018" s="82"/>
      <c r="C1018" s="82"/>
      <c r="AF1018" s="82"/>
      <c r="AG1018" s="82"/>
      <c r="AH1018" s="81"/>
      <c r="AI1018" s="45"/>
      <c r="AJ1018" s="46"/>
      <c r="AK1018" s="46"/>
      <c r="AL1018" s="46"/>
      <c r="AM1018" s="46"/>
      <c r="AN1018" s="45"/>
      <c r="AO1018" s="45"/>
      <c r="AP1018" s="45"/>
      <c r="AQ1018" s="45"/>
      <c r="AR1018" s="45"/>
      <c r="AS1018" s="45"/>
      <c r="AT1018" s="45"/>
      <c r="AU1018" s="45"/>
      <c r="AV1018" s="45"/>
      <c r="AW1018" s="45"/>
      <c r="AX1018" s="45"/>
      <c r="AY1018" s="45"/>
      <c r="AZ1018" s="45"/>
      <c r="BA1018" s="45"/>
      <c r="BB1018" s="45"/>
      <c r="BC1018" s="45"/>
      <c r="BD1018" s="45"/>
      <c r="BE1018" s="45"/>
      <c r="BF1018" s="45"/>
      <c r="BG1018" s="45"/>
      <c r="BH1018" s="45"/>
      <c r="BI1018" s="45"/>
      <c r="BJ1018" s="45"/>
      <c r="BK1018" s="45"/>
      <c r="BL1018" s="45"/>
      <c r="BM1018" s="45"/>
      <c r="BN1018" s="45"/>
      <c r="BO1018" s="45"/>
      <c r="BP1018" s="45"/>
      <c r="BQ1018" s="45"/>
      <c r="BR1018" s="47"/>
      <c r="BS1018" s="47"/>
      <c r="BT1018" s="47"/>
      <c r="BU1018" s="47"/>
      <c r="BV1018" s="47"/>
      <c r="BW1018" s="47"/>
      <c r="BX1018" s="47"/>
      <c r="BY1018" s="47"/>
      <c r="BZ1018" s="47"/>
      <c r="CA1018" s="47"/>
      <c r="CB1018" s="47"/>
      <c r="CC1018" s="47"/>
      <c r="CD1018" s="47"/>
      <c r="CE1018" s="47"/>
      <c r="CF1018" s="47"/>
      <c r="CG1018" s="47"/>
      <c r="CH1018" s="47"/>
      <c r="CI1018" s="47"/>
      <c r="CJ1018" s="47"/>
      <c r="CK1018" s="47"/>
      <c r="CL1018" s="47"/>
      <c r="CM1018" s="47"/>
      <c r="CN1018" s="47"/>
      <c r="CO1018" s="47"/>
      <c r="CP1018" s="47"/>
      <c r="CQ1018" s="47"/>
      <c r="CR1018" s="47"/>
      <c r="CS1018" s="47"/>
      <c r="CT1018" s="47"/>
      <c r="CU1018" s="47"/>
      <c r="CV1018" s="47"/>
      <c r="CW1018" s="47"/>
      <c r="CX1018" s="47"/>
      <c r="CY1018" s="47"/>
      <c r="CZ1018" s="47"/>
      <c r="DA1018" s="47"/>
      <c r="DB1018" s="47"/>
      <c r="DC1018" s="47"/>
      <c r="DD1018" s="47"/>
      <c r="DE1018" s="47"/>
      <c r="DF1018" s="47"/>
      <c r="DG1018" s="47"/>
      <c r="DH1018" s="47"/>
      <c r="DI1018" s="47"/>
      <c r="DJ1018" s="47"/>
      <c r="DK1018" s="47"/>
      <c r="DL1018" s="47"/>
      <c r="DM1018" s="47"/>
      <c r="DN1018" s="47"/>
      <c r="DO1018" s="47"/>
      <c r="DP1018" s="47"/>
      <c r="DQ1018" s="47"/>
      <c r="DR1018" s="47"/>
      <c r="DS1018" s="47"/>
      <c r="DT1018" s="47"/>
      <c r="DU1018" s="47"/>
      <c r="DV1018" s="47"/>
      <c r="DW1018" s="47"/>
      <c r="DX1018" s="47"/>
      <c r="DY1018" s="47"/>
      <c r="DZ1018" s="47"/>
      <c r="EA1018" s="47"/>
      <c r="EB1018" s="47"/>
      <c r="EC1018" s="47"/>
      <c r="ED1018" s="47"/>
      <c r="EE1018" s="47"/>
      <c r="EF1018" s="47"/>
      <c r="EG1018" s="47"/>
      <c r="EH1018" s="47"/>
      <c r="EI1018" s="47"/>
      <c r="EJ1018" s="47"/>
      <c r="EK1018" s="47"/>
      <c r="EL1018" s="47"/>
      <c r="EM1018" s="47"/>
      <c r="EN1018" s="47"/>
      <c r="EO1018" s="47"/>
      <c r="EP1018" s="47"/>
      <c r="EQ1018" s="47"/>
      <c r="ER1018" s="47"/>
      <c r="ES1018" s="47"/>
      <c r="EX1018" s="48"/>
      <c r="EY1018" s="48"/>
      <c r="EZ1018" s="48"/>
      <c r="FA1018" s="48"/>
      <c r="FB1018" s="48"/>
      <c r="FC1018" s="48"/>
      <c r="FD1018" s="48"/>
    </row>
    <row r="1019" spans="1:160" s="19" customFormat="1" ht="15" customHeight="1" x14ac:dyDescent="0.25">
      <c r="A1019" s="82"/>
      <c r="B1019" s="82"/>
      <c r="C1019" s="82"/>
      <c r="AF1019" s="82"/>
      <c r="AG1019" s="82"/>
      <c r="AH1019" s="81"/>
      <c r="AI1019" s="45"/>
      <c r="AJ1019" s="46"/>
      <c r="AK1019" s="46"/>
      <c r="AL1019" s="46"/>
      <c r="AM1019" s="46"/>
      <c r="AN1019" s="45"/>
      <c r="AO1019" s="45"/>
      <c r="AP1019" s="45"/>
      <c r="AQ1019" s="45"/>
      <c r="AR1019" s="45"/>
      <c r="AS1019" s="45"/>
      <c r="AT1019" s="45"/>
      <c r="AU1019" s="45"/>
      <c r="AV1019" s="45"/>
      <c r="AW1019" s="45"/>
      <c r="AX1019" s="45"/>
      <c r="AY1019" s="45"/>
      <c r="AZ1019" s="45"/>
      <c r="BA1019" s="45"/>
      <c r="BB1019" s="45"/>
      <c r="BC1019" s="45"/>
      <c r="BD1019" s="45"/>
      <c r="BE1019" s="45"/>
      <c r="BF1019" s="45"/>
      <c r="BG1019" s="45"/>
      <c r="BH1019" s="45"/>
      <c r="BI1019" s="45"/>
      <c r="BJ1019" s="45"/>
      <c r="BK1019" s="45"/>
      <c r="BL1019" s="45"/>
      <c r="BM1019" s="45"/>
      <c r="BN1019" s="45"/>
      <c r="BO1019" s="45"/>
      <c r="BP1019" s="45"/>
      <c r="BQ1019" s="45"/>
      <c r="BR1019" s="47"/>
      <c r="BS1019" s="47"/>
      <c r="BT1019" s="47"/>
      <c r="BU1019" s="47"/>
      <c r="BV1019" s="47"/>
      <c r="BW1019" s="47"/>
      <c r="BX1019" s="47"/>
      <c r="BY1019" s="47"/>
      <c r="BZ1019" s="47"/>
      <c r="CA1019" s="47"/>
      <c r="CB1019" s="47"/>
      <c r="CC1019" s="47"/>
      <c r="CD1019" s="47"/>
      <c r="CE1019" s="47"/>
      <c r="CF1019" s="47"/>
      <c r="CG1019" s="47"/>
      <c r="CH1019" s="47"/>
      <c r="CI1019" s="47"/>
      <c r="CJ1019" s="47"/>
      <c r="CK1019" s="47"/>
      <c r="CL1019" s="47"/>
      <c r="CM1019" s="47"/>
      <c r="CN1019" s="47"/>
      <c r="CO1019" s="47"/>
      <c r="CP1019" s="47"/>
      <c r="CQ1019" s="47"/>
      <c r="CR1019" s="47"/>
      <c r="CS1019" s="47"/>
      <c r="CT1019" s="47"/>
      <c r="CU1019" s="47"/>
      <c r="CV1019" s="47"/>
      <c r="CW1019" s="47"/>
      <c r="CX1019" s="47"/>
      <c r="CY1019" s="47"/>
      <c r="CZ1019" s="47"/>
      <c r="DA1019" s="47"/>
      <c r="DB1019" s="47"/>
      <c r="DC1019" s="47"/>
      <c r="DD1019" s="47"/>
      <c r="DE1019" s="47"/>
      <c r="DF1019" s="47"/>
      <c r="DG1019" s="47"/>
      <c r="DH1019" s="47"/>
      <c r="DI1019" s="47"/>
      <c r="DJ1019" s="47"/>
      <c r="DK1019" s="47"/>
      <c r="DL1019" s="47"/>
      <c r="DM1019" s="47"/>
      <c r="DN1019" s="47"/>
      <c r="DO1019" s="47"/>
      <c r="DP1019" s="47"/>
      <c r="DQ1019" s="47"/>
      <c r="DR1019" s="47"/>
      <c r="DS1019" s="47"/>
      <c r="DT1019" s="47"/>
      <c r="DU1019" s="47"/>
      <c r="DV1019" s="47"/>
      <c r="DW1019" s="47"/>
      <c r="DX1019" s="47"/>
      <c r="DY1019" s="47"/>
      <c r="DZ1019" s="47"/>
      <c r="EA1019" s="47"/>
      <c r="EB1019" s="47"/>
      <c r="EC1019" s="47"/>
      <c r="ED1019" s="47"/>
      <c r="EE1019" s="47"/>
      <c r="EF1019" s="47"/>
      <c r="EG1019" s="47"/>
      <c r="EH1019" s="47"/>
      <c r="EI1019" s="47"/>
      <c r="EJ1019" s="47"/>
      <c r="EK1019" s="47"/>
      <c r="EL1019" s="47"/>
      <c r="EM1019" s="47"/>
      <c r="EN1019" s="47"/>
      <c r="EO1019" s="47"/>
      <c r="EP1019" s="47"/>
      <c r="EQ1019" s="47"/>
      <c r="ER1019" s="47"/>
      <c r="ES1019" s="47"/>
      <c r="EX1019" s="48"/>
      <c r="EY1019" s="48"/>
      <c r="EZ1019" s="48"/>
      <c r="FA1019" s="48"/>
      <c r="FB1019" s="48"/>
      <c r="FC1019" s="48"/>
      <c r="FD1019" s="48"/>
    </row>
    <row r="1020" spans="1:160" s="19" customFormat="1" ht="15" customHeight="1" x14ac:dyDescent="0.25">
      <c r="A1020" s="82"/>
      <c r="B1020" s="82"/>
      <c r="C1020" s="82"/>
      <c r="AF1020" s="82"/>
      <c r="AG1020" s="82"/>
      <c r="AH1020" s="81"/>
      <c r="AI1020" s="45"/>
      <c r="AJ1020" s="46"/>
      <c r="AK1020" s="46"/>
      <c r="AL1020" s="46"/>
      <c r="AM1020" s="46"/>
      <c r="AN1020" s="45"/>
      <c r="AO1020" s="45"/>
      <c r="AP1020" s="45"/>
      <c r="AQ1020" s="45"/>
      <c r="AR1020" s="45"/>
      <c r="AS1020" s="45"/>
      <c r="AT1020" s="45"/>
      <c r="AU1020" s="45"/>
      <c r="AV1020" s="45"/>
      <c r="AW1020" s="45"/>
      <c r="AX1020" s="45"/>
      <c r="AY1020" s="45"/>
      <c r="AZ1020" s="45"/>
      <c r="BA1020" s="45"/>
      <c r="BB1020" s="45"/>
      <c r="BC1020" s="45"/>
      <c r="BD1020" s="45"/>
      <c r="BE1020" s="45"/>
      <c r="BF1020" s="45"/>
      <c r="BG1020" s="45"/>
      <c r="BH1020" s="45"/>
      <c r="BI1020" s="45"/>
      <c r="BJ1020" s="45"/>
      <c r="BK1020" s="45"/>
      <c r="BL1020" s="45"/>
      <c r="BM1020" s="45"/>
      <c r="BN1020" s="45"/>
      <c r="BO1020" s="45"/>
      <c r="BP1020" s="45"/>
      <c r="BQ1020" s="45"/>
      <c r="BR1020" s="47"/>
      <c r="BS1020" s="47"/>
      <c r="BT1020" s="47"/>
      <c r="BU1020" s="47"/>
      <c r="BV1020" s="47"/>
      <c r="BW1020" s="47"/>
      <c r="BX1020" s="47"/>
      <c r="BY1020" s="47"/>
      <c r="BZ1020" s="47"/>
      <c r="CA1020" s="47"/>
      <c r="CB1020" s="47"/>
      <c r="CC1020" s="47"/>
      <c r="CD1020" s="47"/>
      <c r="CE1020" s="47"/>
      <c r="CF1020" s="47"/>
      <c r="CG1020" s="47"/>
      <c r="CH1020" s="47"/>
      <c r="CI1020" s="47"/>
      <c r="CJ1020" s="47"/>
      <c r="CK1020" s="47"/>
      <c r="CL1020" s="47"/>
      <c r="CM1020" s="47"/>
      <c r="CN1020" s="47"/>
      <c r="CO1020" s="47"/>
      <c r="CP1020" s="47"/>
      <c r="CQ1020" s="47"/>
      <c r="CR1020" s="47"/>
      <c r="CS1020" s="47"/>
      <c r="CT1020" s="47"/>
      <c r="CU1020" s="47"/>
      <c r="CV1020" s="47"/>
      <c r="CW1020" s="47"/>
      <c r="CX1020" s="47"/>
      <c r="CY1020" s="47"/>
      <c r="CZ1020" s="47"/>
      <c r="DA1020" s="47"/>
      <c r="DB1020" s="47"/>
      <c r="DC1020" s="47"/>
      <c r="DD1020" s="47"/>
      <c r="DE1020" s="47"/>
      <c r="DF1020" s="47"/>
      <c r="DG1020" s="47"/>
      <c r="DH1020" s="47"/>
      <c r="DI1020" s="47"/>
      <c r="DJ1020" s="47"/>
      <c r="DK1020" s="47"/>
      <c r="DL1020" s="47"/>
      <c r="DM1020" s="47"/>
      <c r="DN1020" s="47"/>
      <c r="DO1020" s="47"/>
      <c r="DP1020" s="47"/>
      <c r="DQ1020" s="47"/>
      <c r="DR1020" s="47"/>
      <c r="DS1020" s="47"/>
      <c r="DT1020" s="47"/>
      <c r="DU1020" s="47"/>
      <c r="DV1020" s="47"/>
      <c r="DW1020" s="47"/>
      <c r="DX1020" s="47"/>
      <c r="DY1020" s="47"/>
      <c r="DZ1020" s="47"/>
      <c r="EA1020" s="47"/>
      <c r="EB1020" s="47"/>
      <c r="EC1020" s="47"/>
      <c r="ED1020" s="47"/>
      <c r="EE1020" s="47"/>
      <c r="EF1020" s="47"/>
      <c r="EG1020" s="47"/>
      <c r="EH1020" s="47"/>
      <c r="EI1020" s="47"/>
      <c r="EJ1020" s="47"/>
      <c r="EK1020" s="47"/>
      <c r="EL1020" s="47"/>
      <c r="EM1020" s="47"/>
      <c r="EN1020" s="47"/>
      <c r="EO1020" s="47"/>
      <c r="EP1020" s="47"/>
      <c r="EQ1020" s="47"/>
      <c r="ER1020" s="47"/>
      <c r="ES1020" s="47"/>
      <c r="EX1020" s="48"/>
      <c r="EY1020" s="48"/>
      <c r="EZ1020" s="48"/>
      <c r="FA1020" s="48"/>
      <c r="FB1020" s="48"/>
      <c r="FC1020" s="48"/>
      <c r="FD1020" s="48"/>
    </row>
    <row r="1021" spans="1:160" s="19" customFormat="1" ht="15" customHeight="1" x14ac:dyDescent="0.25">
      <c r="A1021" s="82"/>
      <c r="B1021" s="82"/>
      <c r="C1021" s="82"/>
      <c r="AF1021" s="82"/>
      <c r="AG1021" s="82"/>
      <c r="AH1021" s="81"/>
      <c r="AI1021" s="45"/>
      <c r="AJ1021" s="46"/>
      <c r="AK1021" s="46"/>
      <c r="AL1021" s="46"/>
      <c r="AM1021" s="46"/>
      <c r="AN1021" s="45"/>
      <c r="AO1021" s="45"/>
      <c r="AP1021" s="45"/>
      <c r="AQ1021" s="45"/>
      <c r="AR1021" s="45"/>
      <c r="AS1021" s="45"/>
      <c r="AT1021" s="45"/>
      <c r="AU1021" s="45"/>
      <c r="AV1021" s="45"/>
      <c r="AW1021" s="45"/>
      <c r="AX1021" s="45"/>
      <c r="AY1021" s="45"/>
      <c r="AZ1021" s="45"/>
      <c r="BA1021" s="45"/>
      <c r="BB1021" s="45"/>
      <c r="BC1021" s="45"/>
      <c r="BD1021" s="45"/>
      <c r="BE1021" s="45"/>
      <c r="BF1021" s="45"/>
      <c r="BG1021" s="45"/>
      <c r="BH1021" s="45"/>
      <c r="BI1021" s="45"/>
      <c r="BJ1021" s="45"/>
      <c r="BK1021" s="45"/>
      <c r="BL1021" s="45"/>
      <c r="BM1021" s="45"/>
      <c r="BN1021" s="45"/>
      <c r="BO1021" s="45"/>
      <c r="BP1021" s="45"/>
      <c r="BQ1021" s="45"/>
      <c r="BR1021" s="47"/>
      <c r="BS1021" s="47"/>
      <c r="BT1021" s="47"/>
      <c r="BU1021" s="47"/>
      <c r="BV1021" s="47"/>
      <c r="BW1021" s="47"/>
      <c r="BX1021" s="47"/>
      <c r="BY1021" s="47"/>
      <c r="BZ1021" s="47"/>
      <c r="CA1021" s="47"/>
      <c r="CB1021" s="47"/>
      <c r="CC1021" s="47"/>
      <c r="CD1021" s="47"/>
      <c r="CE1021" s="47"/>
      <c r="CF1021" s="47"/>
      <c r="CG1021" s="47"/>
      <c r="CH1021" s="47"/>
      <c r="CI1021" s="47"/>
      <c r="CJ1021" s="47"/>
      <c r="CK1021" s="47"/>
      <c r="CL1021" s="47"/>
      <c r="CM1021" s="47"/>
      <c r="CN1021" s="47"/>
      <c r="CO1021" s="47"/>
      <c r="CP1021" s="47"/>
      <c r="CQ1021" s="47"/>
      <c r="CR1021" s="47"/>
      <c r="CS1021" s="47"/>
      <c r="CT1021" s="47"/>
      <c r="CU1021" s="47"/>
      <c r="CV1021" s="47"/>
      <c r="CW1021" s="47"/>
      <c r="CX1021" s="47"/>
      <c r="CY1021" s="47"/>
      <c r="CZ1021" s="47"/>
      <c r="DA1021" s="47"/>
      <c r="DB1021" s="47"/>
      <c r="DC1021" s="47"/>
      <c r="DD1021" s="47"/>
      <c r="DE1021" s="47"/>
      <c r="DF1021" s="47"/>
      <c r="DG1021" s="47"/>
      <c r="DH1021" s="47"/>
      <c r="DI1021" s="47"/>
      <c r="DJ1021" s="47"/>
      <c r="DK1021" s="47"/>
      <c r="DL1021" s="47"/>
      <c r="DM1021" s="47"/>
      <c r="DN1021" s="47"/>
      <c r="DO1021" s="47"/>
      <c r="DP1021" s="47"/>
      <c r="DQ1021" s="47"/>
      <c r="DR1021" s="47"/>
      <c r="DS1021" s="47"/>
      <c r="DT1021" s="47"/>
      <c r="DU1021" s="47"/>
      <c r="DV1021" s="47"/>
      <c r="DW1021" s="47"/>
      <c r="DX1021" s="47"/>
      <c r="DY1021" s="47"/>
      <c r="DZ1021" s="47"/>
      <c r="EA1021" s="47"/>
      <c r="EB1021" s="47"/>
      <c r="EC1021" s="47"/>
      <c r="ED1021" s="47"/>
      <c r="EE1021" s="47"/>
      <c r="EF1021" s="47"/>
      <c r="EG1021" s="47"/>
      <c r="EH1021" s="47"/>
      <c r="EI1021" s="47"/>
      <c r="EJ1021" s="47"/>
      <c r="EK1021" s="47"/>
      <c r="EL1021" s="47"/>
      <c r="EM1021" s="47"/>
      <c r="EN1021" s="47"/>
      <c r="EO1021" s="47"/>
      <c r="EP1021" s="47"/>
      <c r="EQ1021" s="47"/>
      <c r="ER1021" s="47"/>
      <c r="ES1021" s="47"/>
      <c r="EX1021" s="48"/>
      <c r="EY1021" s="48"/>
      <c r="EZ1021" s="48"/>
      <c r="FA1021" s="48"/>
      <c r="FB1021" s="48"/>
      <c r="FC1021" s="48"/>
      <c r="FD1021" s="48"/>
    </row>
    <row r="1022" spans="1:160" s="19" customFormat="1" ht="15" customHeight="1" x14ac:dyDescent="0.25">
      <c r="A1022" s="82"/>
      <c r="B1022" s="82"/>
      <c r="C1022" s="82"/>
      <c r="AF1022" s="82"/>
      <c r="AG1022" s="82"/>
      <c r="AH1022" s="81"/>
      <c r="AI1022" s="45"/>
      <c r="AJ1022" s="46"/>
      <c r="AK1022" s="46"/>
      <c r="AL1022" s="46"/>
      <c r="AM1022" s="46"/>
      <c r="AN1022" s="45"/>
      <c r="AO1022" s="45"/>
      <c r="AP1022" s="45"/>
      <c r="AQ1022" s="45"/>
      <c r="AR1022" s="45"/>
      <c r="AS1022" s="45"/>
      <c r="AT1022" s="45"/>
      <c r="AU1022" s="45"/>
      <c r="AV1022" s="45"/>
      <c r="AW1022" s="45"/>
      <c r="AX1022" s="45"/>
      <c r="AY1022" s="45"/>
      <c r="AZ1022" s="45"/>
      <c r="BA1022" s="45"/>
      <c r="BB1022" s="45"/>
      <c r="BC1022" s="45"/>
      <c r="BD1022" s="45"/>
      <c r="BE1022" s="45"/>
      <c r="BF1022" s="45"/>
      <c r="BG1022" s="45"/>
      <c r="BH1022" s="45"/>
      <c r="BI1022" s="45"/>
      <c r="BJ1022" s="45"/>
      <c r="BK1022" s="45"/>
      <c r="BL1022" s="45"/>
      <c r="BM1022" s="45"/>
      <c r="BN1022" s="45"/>
      <c r="BO1022" s="45"/>
      <c r="BP1022" s="45"/>
      <c r="BQ1022" s="45"/>
      <c r="BR1022" s="47"/>
      <c r="BS1022" s="47"/>
      <c r="BT1022" s="47"/>
      <c r="BU1022" s="47"/>
      <c r="BV1022" s="47"/>
      <c r="BW1022" s="47"/>
      <c r="BX1022" s="47"/>
      <c r="BY1022" s="47"/>
      <c r="BZ1022" s="47"/>
      <c r="CA1022" s="47"/>
      <c r="CB1022" s="47"/>
      <c r="CC1022" s="47"/>
      <c r="CD1022" s="47"/>
      <c r="CE1022" s="47"/>
      <c r="CF1022" s="47"/>
      <c r="CG1022" s="47"/>
      <c r="CH1022" s="47"/>
      <c r="CI1022" s="47"/>
      <c r="CJ1022" s="47"/>
      <c r="CK1022" s="47"/>
      <c r="CL1022" s="47"/>
      <c r="CM1022" s="47"/>
      <c r="CN1022" s="47"/>
      <c r="CO1022" s="47"/>
      <c r="CP1022" s="47"/>
      <c r="CQ1022" s="47"/>
      <c r="CR1022" s="47"/>
      <c r="CS1022" s="47"/>
      <c r="CT1022" s="47"/>
      <c r="CU1022" s="47"/>
      <c r="CV1022" s="47"/>
      <c r="CW1022" s="47"/>
      <c r="CX1022" s="47"/>
      <c r="CY1022" s="47"/>
      <c r="CZ1022" s="47"/>
      <c r="DA1022" s="47"/>
      <c r="DB1022" s="47"/>
      <c r="DC1022" s="47"/>
      <c r="DD1022" s="47"/>
      <c r="DE1022" s="47"/>
      <c r="DF1022" s="47"/>
      <c r="DG1022" s="47"/>
      <c r="DH1022" s="47"/>
      <c r="DI1022" s="47"/>
      <c r="DJ1022" s="47"/>
      <c r="DK1022" s="47"/>
      <c r="DL1022" s="47"/>
      <c r="DM1022" s="47"/>
      <c r="DN1022" s="47"/>
      <c r="DO1022" s="47"/>
      <c r="DP1022" s="47"/>
      <c r="DQ1022" s="47"/>
      <c r="DR1022" s="47"/>
      <c r="DS1022" s="47"/>
      <c r="DT1022" s="47"/>
      <c r="DU1022" s="47"/>
      <c r="DV1022" s="47"/>
      <c r="DW1022" s="47"/>
      <c r="DX1022" s="47"/>
      <c r="DY1022" s="47"/>
      <c r="DZ1022" s="47"/>
      <c r="EA1022" s="47"/>
      <c r="EB1022" s="47"/>
      <c r="EC1022" s="47"/>
      <c r="ED1022" s="47"/>
      <c r="EE1022" s="47"/>
      <c r="EF1022" s="47"/>
      <c r="EG1022" s="47"/>
      <c r="EH1022" s="47"/>
      <c r="EI1022" s="47"/>
      <c r="EJ1022" s="47"/>
      <c r="EK1022" s="47"/>
      <c r="EL1022" s="47"/>
      <c r="EM1022" s="47"/>
      <c r="EN1022" s="47"/>
      <c r="EO1022" s="47"/>
      <c r="EP1022" s="47"/>
      <c r="EQ1022" s="47"/>
      <c r="ER1022" s="47"/>
      <c r="ES1022" s="47"/>
      <c r="EX1022" s="48"/>
      <c r="EY1022" s="48"/>
      <c r="EZ1022" s="48"/>
      <c r="FA1022" s="48"/>
      <c r="FB1022" s="48"/>
      <c r="FC1022" s="48"/>
      <c r="FD1022" s="48"/>
    </row>
    <row r="1023" spans="1:160" s="19" customFormat="1" ht="15" customHeight="1" x14ac:dyDescent="0.25">
      <c r="A1023" s="82"/>
      <c r="B1023" s="82"/>
      <c r="C1023" s="82"/>
      <c r="AF1023" s="82"/>
      <c r="AG1023" s="82"/>
      <c r="AH1023" s="81"/>
      <c r="AI1023" s="45"/>
      <c r="AJ1023" s="46"/>
      <c r="AK1023" s="46"/>
      <c r="AL1023" s="46"/>
      <c r="AM1023" s="46"/>
      <c r="AN1023" s="45"/>
      <c r="AO1023" s="45"/>
      <c r="AP1023" s="45"/>
      <c r="AQ1023" s="45"/>
      <c r="AR1023" s="45"/>
      <c r="AS1023" s="45"/>
      <c r="AT1023" s="45"/>
      <c r="AU1023" s="45"/>
      <c r="AV1023" s="45"/>
      <c r="AW1023" s="45"/>
      <c r="AX1023" s="45"/>
      <c r="AY1023" s="45"/>
      <c r="AZ1023" s="45"/>
      <c r="BA1023" s="45"/>
      <c r="BB1023" s="45"/>
      <c r="BC1023" s="45"/>
      <c r="BD1023" s="45"/>
      <c r="BE1023" s="45"/>
      <c r="BF1023" s="45"/>
      <c r="BG1023" s="45"/>
      <c r="BH1023" s="45"/>
      <c r="BI1023" s="45"/>
      <c r="BJ1023" s="45"/>
      <c r="BK1023" s="45"/>
      <c r="BL1023" s="45"/>
      <c r="BM1023" s="45"/>
      <c r="BN1023" s="45"/>
      <c r="BO1023" s="45"/>
      <c r="BP1023" s="45"/>
      <c r="BQ1023" s="45"/>
      <c r="BR1023" s="47"/>
      <c r="BS1023" s="47"/>
      <c r="BT1023" s="47"/>
      <c r="BU1023" s="47"/>
      <c r="BV1023" s="47"/>
      <c r="BW1023" s="47"/>
      <c r="BX1023" s="47"/>
      <c r="BY1023" s="47"/>
      <c r="BZ1023" s="47"/>
      <c r="CA1023" s="47"/>
      <c r="CB1023" s="47"/>
      <c r="CC1023" s="47"/>
      <c r="CD1023" s="47"/>
      <c r="CE1023" s="47"/>
      <c r="CF1023" s="47"/>
      <c r="CG1023" s="47"/>
      <c r="CH1023" s="47"/>
      <c r="CI1023" s="47"/>
      <c r="CJ1023" s="47"/>
      <c r="CK1023" s="47"/>
      <c r="CL1023" s="47"/>
      <c r="CM1023" s="47"/>
      <c r="CN1023" s="47"/>
      <c r="CO1023" s="47"/>
      <c r="CP1023" s="47"/>
      <c r="CQ1023" s="47"/>
      <c r="CR1023" s="47"/>
      <c r="CS1023" s="47"/>
      <c r="CT1023" s="47"/>
      <c r="CU1023" s="47"/>
      <c r="CV1023" s="47"/>
      <c r="CW1023" s="47"/>
      <c r="CX1023" s="47"/>
      <c r="CY1023" s="47"/>
      <c r="CZ1023" s="47"/>
      <c r="DA1023" s="47"/>
      <c r="DB1023" s="47"/>
      <c r="DC1023" s="47"/>
      <c r="DD1023" s="47"/>
      <c r="DE1023" s="47"/>
      <c r="DF1023" s="47"/>
      <c r="DG1023" s="47"/>
      <c r="DH1023" s="47"/>
      <c r="DI1023" s="47"/>
      <c r="DJ1023" s="47"/>
      <c r="DK1023" s="47"/>
      <c r="DL1023" s="47"/>
      <c r="DM1023" s="47"/>
      <c r="DN1023" s="47"/>
      <c r="DO1023" s="47"/>
      <c r="DP1023" s="47"/>
      <c r="DQ1023" s="47"/>
      <c r="DR1023" s="47"/>
      <c r="DS1023" s="47"/>
      <c r="DT1023" s="47"/>
      <c r="DU1023" s="47"/>
      <c r="DV1023" s="47"/>
      <c r="DW1023" s="47"/>
      <c r="DX1023" s="47"/>
      <c r="DY1023" s="47"/>
      <c r="DZ1023" s="47"/>
      <c r="EA1023" s="47"/>
      <c r="EB1023" s="47"/>
      <c r="EC1023" s="47"/>
      <c r="ED1023" s="47"/>
      <c r="EE1023" s="47"/>
      <c r="EF1023" s="47"/>
      <c r="EG1023" s="47"/>
      <c r="EH1023" s="47"/>
      <c r="EI1023" s="47"/>
      <c r="EJ1023" s="47"/>
      <c r="EK1023" s="47"/>
      <c r="EL1023" s="47"/>
      <c r="EM1023" s="47"/>
      <c r="EN1023" s="47"/>
      <c r="EO1023" s="47"/>
      <c r="EP1023" s="47"/>
      <c r="EQ1023" s="47"/>
      <c r="ER1023" s="47"/>
      <c r="ES1023" s="47"/>
      <c r="EX1023" s="48"/>
      <c r="EY1023" s="48"/>
      <c r="EZ1023" s="48"/>
      <c r="FA1023" s="48"/>
      <c r="FB1023" s="48"/>
      <c r="FC1023" s="48"/>
      <c r="FD1023" s="48"/>
    </row>
    <row r="1024" spans="1:160" s="19" customFormat="1" ht="15" customHeight="1" x14ac:dyDescent="0.25">
      <c r="A1024" s="82"/>
      <c r="B1024" s="82"/>
      <c r="C1024" s="82"/>
      <c r="AF1024" s="82"/>
      <c r="AG1024" s="82"/>
      <c r="AH1024" s="81"/>
      <c r="AI1024" s="45"/>
      <c r="AJ1024" s="46"/>
      <c r="AK1024" s="46"/>
      <c r="AL1024" s="46"/>
      <c r="AM1024" s="46"/>
      <c r="AN1024" s="45"/>
      <c r="AO1024" s="45"/>
      <c r="AP1024" s="45"/>
      <c r="AQ1024" s="45"/>
      <c r="AR1024" s="45"/>
      <c r="AS1024" s="45"/>
      <c r="AT1024" s="45"/>
      <c r="AU1024" s="45"/>
      <c r="AV1024" s="45"/>
      <c r="AW1024" s="45"/>
      <c r="AX1024" s="45"/>
      <c r="AY1024" s="45"/>
      <c r="AZ1024" s="45"/>
      <c r="BA1024" s="45"/>
      <c r="BB1024" s="45"/>
      <c r="BC1024" s="45"/>
      <c r="BD1024" s="45"/>
      <c r="BE1024" s="45"/>
      <c r="BF1024" s="45"/>
      <c r="BG1024" s="45"/>
      <c r="BH1024" s="45"/>
      <c r="BI1024" s="45"/>
      <c r="BJ1024" s="45"/>
      <c r="BK1024" s="45"/>
      <c r="BL1024" s="45"/>
      <c r="BM1024" s="45"/>
      <c r="BN1024" s="45"/>
      <c r="BO1024" s="45"/>
      <c r="BP1024" s="45"/>
      <c r="BQ1024" s="45"/>
      <c r="BR1024" s="47"/>
      <c r="BS1024" s="47"/>
      <c r="BT1024" s="47"/>
      <c r="BU1024" s="47"/>
      <c r="BV1024" s="47"/>
      <c r="BW1024" s="47"/>
      <c r="BX1024" s="47"/>
      <c r="BY1024" s="47"/>
      <c r="BZ1024" s="47"/>
      <c r="CA1024" s="47"/>
      <c r="CB1024" s="47"/>
      <c r="CC1024" s="47"/>
      <c r="CD1024" s="47"/>
      <c r="CE1024" s="47"/>
      <c r="CF1024" s="47"/>
      <c r="CG1024" s="47"/>
      <c r="CH1024" s="47"/>
      <c r="CI1024" s="47"/>
      <c r="CJ1024" s="47"/>
      <c r="CK1024" s="47"/>
      <c r="CL1024" s="47"/>
      <c r="CM1024" s="47"/>
      <c r="CN1024" s="47"/>
      <c r="CO1024" s="47"/>
      <c r="CP1024" s="47"/>
      <c r="CQ1024" s="47"/>
      <c r="CR1024" s="47"/>
      <c r="CS1024" s="47"/>
      <c r="CT1024" s="47"/>
      <c r="CU1024" s="47"/>
      <c r="CV1024" s="47"/>
      <c r="CW1024" s="47"/>
      <c r="CX1024" s="47"/>
      <c r="CY1024" s="47"/>
      <c r="CZ1024" s="47"/>
      <c r="DA1024" s="47"/>
      <c r="DB1024" s="47"/>
      <c r="DC1024" s="47"/>
      <c r="DD1024" s="47"/>
      <c r="DE1024" s="47"/>
      <c r="DF1024" s="47"/>
      <c r="DG1024" s="47"/>
      <c r="DH1024" s="47"/>
      <c r="DI1024" s="47"/>
      <c r="DJ1024" s="47"/>
      <c r="DK1024" s="47"/>
      <c r="DL1024" s="47"/>
      <c r="DM1024" s="47"/>
      <c r="DN1024" s="47"/>
      <c r="DO1024" s="47"/>
      <c r="DP1024" s="47"/>
      <c r="DQ1024" s="47"/>
      <c r="DR1024" s="47"/>
      <c r="DS1024" s="47"/>
      <c r="DT1024" s="47"/>
      <c r="DU1024" s="47"/>
      <c r="DV1024" s="47"/>
      <c r="DW1024" s="47"/>
      <c r="DX1024" s="47"/>
      <c r="DY1024" s="47"/>
      <c r="DZ1024" s="47"/>
      <c r="EA1024" s="47"/>
      <c r="EB1024" s="47"/>
      <c r="EC1024" s="47"/>
      <c r="ED1024" s="47"/>
      <c r="EE1024" s="47"/>
      <c r="EF1024" s="47"/>
      <c r="EG1024" s="47"/>
      <c r="EH1024" s="47"/>
      <c r="EI1024" s="47"/>
      <c r="EJ1024" s="47"/>
      <c r="EK1024" s="47"/>
      <c r="EL1024" s="47"/>
      <c r="EM1024" s="47"/>
      <c r="EN1024" s="47"/>
      <c r="EO1024" s="47"/>
      <c r="EP1024" s="47"/>
      <c r="EQ1024" s="47"/>
      <c r="ER1024" s="47"/>
      <c r="ES1024" s="47"/>
      <c r="EX1024" s="48"/>
      <c r="EY1024" s="48"/>
      <c r="EZ1024" s="48"/>
      <c r="FA1024" s="48"/>
      <c r="FB1024" s="48"/>
      <c r="FC1024" s="48"/>
      <c r="FD1024" s="48"/>
    </row>
    <row r="1025" spans="1:160" s="19" customFormat="1" ht="15" customHeight="1" x14ac:dyDescent="0.25">
      <c r="A1025" s="82"/>
      <c r="B1025" s="82"/>
      <c r="C1025" s="82"/>
      <c r="AF1025" s="82"/>
      <c r="AG1025" s="82"/>
      <c r="AH1025" s="81"/>
      <c r="AI1025" s="45"/>
      <c r="AJ1025" s="46"/>
      <c r="AK1025" s="46"/>
      <c r="AL1025" s="46"/>
      <c r="AM1025" s="46"/>
      <c r="AN1025" s="45"/>
      <c r="AO1025" s="45"/>
      <c r="AP1025" s="45"/>
      <c r="AQ1025" s="45"/>
      <c r="AR1025" s="45"/>
      <c r="AS1025" s="45"/>
      <c r="AT1025" s="45"/>
      <c r="AU1025" s="45"/>
      <c r="AV1025" s="45"/>
      <c r="AW1025" s="45"/>
      <c r="AX1025" s="45"/>
      <c r="AY1025" s="45"/>
      <c r="AZ1025" s="45"/>
      <c r="BA1025" s="45"/>
      <c r="BB1025" s="45"/>
      <c r="BC1025" s="45"/>
      <c r="BD1025" s="45"/>
      <c r="BE1025" s="45"/>
      <c r="BF1025" s="45"/>
      <c r="BG1025" s="45"/>
      <c r="BH1025" s="45"/>
      <c r="BI1025" s="45"/>
      <c r="BJ1025" s="45"/>
      <c r="BK1025" s="45"/>
      <c r="BL1025" s="45"/>
      <c r="BM1025" s="45"/>
      <c r="BN1025" s="45"/>
      <c r="BO1025" s="45"/>
      <c r="BP1025" s="45"/>
      <c r="BQ1025" s="45"/>
      <c r="BR1025" s="47"/>
      <c r="BS1025" s="47"/>
      <c r="BT1025" s="47"/>
      <c r="BU1025" s="47"/>
      <c r="BV1025" s="47"/>
      <c r="BW1025" s="47"/>
      <c r="BX1025" s="47"/>
      <c r="BY1025" s="47"/>
      <c r="BZ1025" s="47"/>
      <c r="CA1025" s="47"/>
      <c r="CB1025" s="47"/>
      <c r="CC1025" s="47"/>
      <c r="CD1025" s="47"/>
      <c r="CE1025" s="47"/>
      <c r="CF1025" s="47"/>
      <c r="CG1025" s="47"/>
      <c r="CH1025" s="47"/>
      <c r="CI1025" s="47"/>
      <c r="CJ1025" s="47"/>
      <c r="CK1025" s="47"/>
      <c r="CL1025" s="47"/>
      <c r="CM1025" s="47"/>
      <c r="CN1025" s="47"/>
      <c r="CO1025" s="47"/>
      <c r="CP1025" s="47"/>
      <c r="CQ1025" s="47"/>
      <c r="CR1025" s="47"/>
      <c r="CS1025" s="47"/>
      <c r="CT1025" s="47"/>
      <c r="CU1025" s="47"/>
      <c r="CV1025" s="47"/>
      <c r="CW1025" s="47"/>
      <c r="CX1025" s="47"/>
      <c r="CY1025" s="47"/>
      <c r="CZ1025" s="47"/>
      <c r="DA1025" s="47"/>
      <c r="DB1025" s="47"/>
      <c r="DC1025" s="47"/>
      <c r="DD1025" s="47"/>
      <c r="DE1025" s="47"/>
      <c r="DF1025" s="47"/>
      <c r="DG1025" s="47"/>
      <c r="DH1025" s="47"/>
      <c r="DI1025" s="47"/>
      <c r="DJ1025" s="47"/>
      <c r="DK1025" s="47"/>
      <c r="DL1025" s="47"/>
      <c r="DM1025" s="47"/>
      <c r="DN1025" s="47"/>
      <c r="DO1025" s="47"/>
      <c r="DP1025" s="47"/>
      <c r="DQ1025" s="47"/>
      <c r="DR1025" s="47"/>
      <c r="DS1025" s="47"/>
      <c r="DT1025" s="47"/>
      <c r="DU1025" s="47"/>
      <c r="DV1025" s="47"/>
      <c r="DW1025" s="47"/>
      <c r="DX1025" s="47"/>
      <c r="DY1025" s="47"/>
      <c r="DZ1025" s="47"/>
      <c r="EA1025" s="47"/>
      <c r="EB1025" s="47"/>
      <c r="EC1025" s="47"/>
      <c r="ED1025" s="47"/>
      <c r="EE1025" s="47"/>
      <c r="EF1025" s="47"/>
      <c r="EG1025" s="47"/>
      <c r="EH1025" s="47"/>
      <c r="EI1025" s="47"/>
      <c r="EJ1025" s="47"/>
      <c r="EK1025" s="47"/>
      <c r="EL1025" s="47"/>
      <c r="EM1025" s="47"/>
      <c r="EN1025" s="47"/>
      <c r="EO1025" s="47"/>
      <c r="EP1025" s="47"/>
      <c r="EQ1025" s="47"/>
      <c r="ER1025" s="47"/>
      <c r="ES1025" s="47"/>
      <c r="EX1025" s="48"/>
      <c r="EY1025" s="48"/>
      <c r="EZ1025" s="48"/>
      <c r="FA1025" s="48"/>
      <c r="FB1025" s="48"/>
      <c r="FC1025" s="48"/>
      <c r="FD1025" s="48"/>
    </row>
    <row r="1026" spans="1:160" s="19" customFormat="1" ht="15" customHeight="1" x14ac:dyDescent="0.25">
      <c r="A1026" s="82"/>
      <c r="B1026" s="82"/>
      <c r="C1026" s="82"/>
      <c r="AF1026" s="82"/>
      <c r="AG1026" s="82"/>
      <c r="AH1026" s="81"/>
      <c r="AI1026" s="45"/>
      <c r="AJ1026" s="46"/>
      <c r="AK1026" s="46"/>
      <c r="AL1026" s="46"/>
      <c r="AM1026" s="46"/>
      <c r="AN1026" s="45"/>
      <c r="AO1026" s="45"/>
      <c r="AP1026" s="45"/>
      <c r="AQ1026" s="45"/>
      <c r="AR1026" s="45"/>
      <c r="AS1026" s="45"/>
      <c r="AT1026" s="45"/>
      <c r="AU1026" s="45"/>
      <c r="AV1026" s="45"/>
      <c r="AW1026" s="45"/>
      <c r="AX1026" s="45"/>
      <c r="AY1026" s="45"/>
      <c r="AZ1026" s="45"/>
      <c r="BA1026" s="45"/>
      <c r="BB1026" s="45"/>
      <c r="BC1026" s="45"/>
      <c r="BD1026" s="45"/>
      <c r="BE1026" s="45"/>
      <c r="BF1026" s="45"/>
      <c r="BG1026" s="45"/>
      <c r="BH1026" s="45"/>
      <c r="BI1026" s="45"/>
      <c r="BJ1026" s="45"/>
      <c r="BK1026" s="45"/>
      <c r="BL1026" s="45"/>
      <c r="BM1026" s="45"/>
      <c r="BN1026" s="45"/>
      <c r="BO1026" s="45"/>
      <c r="BP1026" s="45"/>
      <c r="BQ1026" s="45"/>
      <c r="BR1026" s="47"/>
      <c r="BS1026" s="47"/>
      <c r="BT1026" s="47"/>
      <c r="BU1026" s="47"/>
      <c r="BV1026" s="47"/>
      <c r="BW1026" s="47"/>
      <c r="BX1026" s="47"/>
      <c r="BY1026" s="47"/>
      <c r="BZ1026" s="47"/>
      <c r="CA1026" s="47"/>
      <c r="CB1026" s="47"/>
      <c r="CC1026" s="47"/>
      <c r="CD1026" s="47"/>
      <c r="CE1026" s="47"/>
      <c r="CF1026" s="47"/>
      <c r="CG1026" s="47"/>
      <c r="CH1026" s="47"/>
      <c r="CI1026" s="47"/>
      <c r="CJ1026" s="47"/>
      <c r="CK1026" s="47"/>
      <c r="CL1026" s="47"/>
      <c r="CM1026" s="47"/>
      <c r="CN1026" s="47"/>
      <c r="CO1026" s="47"/>
      <c r="CP1026" s="47"/>
      <c r="CQ1026" s="47"/>
      <c r="CR1026" s="47"/>
      <c r="CS1026" s="47"/>
      <c r="CT1026" s="47"/>
      <c r="CU1026" s="47"/>
      <c r="CV1026" s="47"/>
      <c r="CW1026" s="47"/>
      <c r="CX1026" s="47"/>
      <c r="CY1026" s="47"/>
      <c r="CZ1026" s="47"/>
      <c r="DA1026" s="47"/>
      <c r="DB1026" s="47"/>
      <c r="DC1026" s="47"/>
      <c r="DD1026" s="47"/>
      <c r="DE1026" s="47"/>
      <c r="DF1026" s="47"/>
      <c r="DG1026" s="47"/>
      <c r="DH1026" s="47"/>
      <c r="DI1026" s="47"/>
      <c r="DJ1026" s="47"/>
      <c r="DK1026" s="47"/>
      <c r="DL1026" s="47"/>
      <c r="DM1026" s="47"/>
      <c r="DN1026" s="47"/>
      <c r="DO1026" s="47"/>
      <c r="DP1026" s="47"/>
      <c r="DQ1026" s="47"/>
      <c r="DR1026" s="47"/>
      <c r="DS1026" s="47"/>
      <c r="DT1026" s="47"/>
      <c r="DU1026" s="47"/>
      <c r="DV1026" s="47"/>
      <c r="DW1026" s="47"/>
      <c r="DX1026" s="47"/>
      <c r="DY1026" s="47"/>
      <c r="DZ1026" s="47"/>
      <c r="EA1026" s="47"/>
      <c r="EB1026" s="47"/>
      <c r="EC1026" s="47"/>
      <c r="ED1026" s="47"/>
      <c r="EE1026" s="47"/>
      <c r="EF1026" s="47"/>
      <c r="EG1026" s="47"/>
      <c r="EH1026" s="47"/>
      <c r="EI1026" s="47"/>
      <c r="EJ1026" s="47"/>
      <c r="EK1026" s="47"/>
      <c r="EL1026" s="47"/>
      <c r="EM1026" s="47"/>
      <c r="EN1026" s="47"/>
      <c r="EO1026" s="47"/>
      <c r="EP1026" s="47"/>
      <c r="EQ1026" s="47"/>
      <c r="ER1026" s="47"/>
      <c r="ES1026" s="47"/>
      <c r="EX1026" s="48"/>
      <c r="EY1026" s="48"/>
      <c r="EZ1026" s="48"/>
      <c r="FA1026" s="48"/>
      <c r="FB1026" s="48"/>
      <c r="FC1026" s="48"/>
      <c r="FD1026" s="48"/>
    </row>
    <row r="1027" spans="1:160" s="19" customFormat="1" ht="15" customHeight="1" x14ac:dyDescent="0.25">
      <c r="A1027" s="82"/>
      <c r="B1027" s="82"/>
      <c r="C1027" s="82"/>
      <c r="AF1027" s="82"/>
      <c r="AG1027" s="82"/>
      <c r="AH1027" s="81"/>
      <c r="AI1027" s="45"/>
      <c r="AJ1027" s="46"/>
      <c r="AK1027" s="46"/>
      <c r="AL1027" s="46"/>
      <c r="AM1027" s="46"/>
      <c r="AN1027" s="45"/>
      <c r="AO1027" s="45"/>
      <c r="AP1027" s="45"/>
      <c r="AQ1027" s="45"/>
      <c r="AR1027" s="45"/>
      <c r="AS1027" s="45"/>
      <c r="AT1027" s="45"/>
      <c r="AU1027" s="45"/>
      <c r="AV1027" s="45"/>
      <c r="AW1027" s="45"/>
      <c r="AX1027" s="45"/>
      <c r="AY1027" s="45"/>
      <c r="AZ1027" s="45"/>
      <c r="BA1027" s="45"/>
      <c r="BB1027" s="45"/>
      <c r="BC1027" s="45"/>
      <c r="BD1027" s="45"/>
      <c r="BE1027" s="45"/>
      <c r="BF1027" s="45"/>
      <c r="BG1027" s="45"/>
      <c r="BH1027" s="45"/>
      <c r="BI1027" s="45"/>
      <c r="BJ1027" s="45"/>
      <c r="BK1027" s="45"/>
      <c r="BL1027" s="45"/>
      <c r="BM1027" s="45"/>
      <c r="BN1027" s="45"/>
      <c r="BO1027" s="45"/>
      <c r="BP1027" s="45"/>
      <c r="BQ1027" s="45"/>
      <c r="BR1027" s="47"/>
      <c r="BS1027" s="47"/>
      <c r="BT1027" s="47"/>
      <c r="BU1027" s="47"/>
      <c r="BV1027" s="47"/>
      <c r="BW1027" s="47"/>
      <c r="BX1027" s="47"/>
      <c r="BY1027" s="47"/>
      <c r="BZ1027" s="47"/>
      <c r="CA1027" s="47"/>
      <c r="CB1027" s="47"/>
      <c r="CC1027" s="47"/>
      <c r="CD1027" s="47"/>
      <c r="CE1027" s="47"/>
      <c r="CF1027" s="47"/>
      <c r="CG1027" s="47"/>
      <c r="CH1027" s="47"/>
      <c r="CI1027" s="47"/>
      <c r="CJ1027" s="47"/>
      <c r="CK1027" s="47"/>
      <c r="CL1027" s="47"/>
      <c r="CM1027" s="47"/>
      <c r="CN1027" s="47"/>
      <c r="CO1027" s="47"/>
      <c r="CP1027" s="47"/>
      <c r="CQ1027" s="47"/>
      <c r="CR1027" s="47"/>
      <c r="CS1027" s="47"/>
      <c r="CT1027" s="47"/>
      <c r="CU1027" s="47"/>
      <c r="CV1027" s="47"/>
      <c r="CW1027" s="47"/>
      <c r="CX1027" s="47"/>
      <c r="CY1027" s="47"/>
      <c r="CZ1027" s="47"/>
      <c r="DA1027" s="47"/>
      <c r="DB1027" s="47"/>
      <c r="DC1027" s="47"/>
      <c r="DD1027" s="47"/>
      <c r="DE1027" s="47"/>
      <c r="DF1027" s="47"/>
      <c r="DG1027" s="47"/>
      <c r="DH1027" s="47"/>
      <c r="DI1027" s="47"/>
      <c r="DJ1027" s="47"/>
      <c r="DK1027" s="47"/>
      <c r="DL1027" s="47"/>
      <c r="DM1027" s="47"/>
      <c r="DN1027" s="47"/>
      <c r="DO1027" s="47"/>
      <c r="DP1027" s="47"/>
      <c r="DQ1027" s="47"/>
      <c r="DR1027" s="47"/>
      <c r="DS1027" s="47"/>
      <c r="DT1027" s="47"/>
      <c r="DU1027" s="47"/>
      <c r="DV1027" s="47"/>
      <c r="DW1027" s="47"/>
      <c r="DX1027" s="47"/>
      <c r="DY1027" s="47"/>
      <c r="DZ1027" s="47"/>
      <c r="EA1027" s="47"/>
      <c r="EB1027" s="47"/>
      <c r="EC1027" s="47"/>
      <c r="ED1027" s="47"/>
      <c r="EE1027" s="47"/>
      <c r="EF1027" s="47"/>
      <c r="EG1027" s="47"/>
      <c r="EH1027" s="47"/>
      <c r="EI1027" s="47"/>
      <c r="EJ1027" s="47"/>
      <c r="EK1027" s="47"/>
      <c r="EL1027" s="47"/>
      <c r="EM1027" s="47"/>
      <c r="EN1027" s="47"/>
      <c r="EO1027" s="47"/>
      <c r="EP1027" s="47"/>
      <c r="EQ1027" s="47"/>
      <c r="ER1027" s="47"/>
      <c r="ES1027" s="47"/>
      <c r="EX1027" s="48"/>
      <c r="EY1027" s="48"/>
      <c r="EZ1027" s="48"/>
      <c r="FA1027" s="48"/>
      <c r="FB1027" s="48"/>
      <c r="FC1027" s="48"/>
      <c r="FD1027" s="48"/>
    </row>
    <row r="1028" spans="1:160" s="19" customFormat="1" ht="15" customHeight="1" x14ac:dyDescent="0.25">
      <c r="A1028" s="82"/>
      <c r="B1028" s="82"/>
      <c r="C1028" s="82"/>
      <c r="AF1028" s="82"/>
      <c r="AG1028" s="82"/>
      <c r="AH1028" s="81"/>
      <c r="AI1028" s="45"/>
      <c r="AJ1028" s="46"/>
      <c r="AK1028" s="46"/>
      <c r="AL1028" s="46"/>
      <c r="AM1028" s="46"/>
      <c r="AN1028" s="45"/>
      <c r="AO1028" s="45"/>
      <c r="AP1028" s="45"/>
      <c r="AQ1028" s="45"/>
      <c r="AR1028" s="45"/>
      <c r="AS1028" s="45"/>
      <c r="AT1028" s="45"/>
      <c r="AU1028" s="45"/>
      <c r="AV1028" s="45"/>
      <c r="AW1028" s="45"/>
      <c r="AX1028" s="45"/>
      <c r="AY1028" s="45"/>
      <c r="AZ1028" s="45"/>
      <c r="BA1028" s="45"/>
      <c r="BB1028" s="45"/>
      <c r="BC1028" s="45"/>
      <c r="BD1028" s="45"/>
      <c r="BE1028" s="45"/>
      <c r="BF1028" s="45"/>
      <c r="BG1028" s="45"/>
      <c r="BH1028" s="45"/>
      <c r="BI1028" s="45"/>
      <c r="BJ1028" s="45"/>
      <c r="BK1028" s="45"/>
      <c r="BL1028" s="45"/>
      <c r="BM1028" s="45"/>
      <c r="BN1028" s="45"/>
      <c r="BO1028" s="45"/>
      <c r="BP1028" s="45"/>
      <c r="BQ1028" s="45"/>
      <c r="BR1028" s="47"/>
      <c r="BS1028" s="47"/>
      <c r="BT1028" s="47"/>
      <c r="BU1028" s="47"/>
      <c r="BV1028" s="47"/>
      <c r="BW1028" s="47"/>
      <c r="BX1028" s="47"/>
      <c r="BY1028" s="47"/>
      <c r="BZ1028" s="47"/>
      <c r="CA1028" s="47"/>
      <c r="CB1028" s="47"/>
      <c r="CC1028" s="47"/>
      <c r="CD1028" s="47"/>
      <c r="CE1028" s="47"/>
      <c r="CF1028" s="47"/>
      <c r="CG1028" s="47"/>
      <c r="CH1028" s="47"/>
      <c r="CI1028" s="47"/>
      <c r="CJ1028" s="47"/>
      <c r="CK1028" s="47"/>
      <c r="CL1028" s="47"/>
      <c r="CM1028" s="47"/>
      <c r="CN1028" s="47"/>
      <c r="CO1028" s="47"/>
      <c r="CP1028" s="47"/>
      <c r="CQ1028" s="47"/>
      <c r="CR1028" s="47"/>
      <c r="CS1028" s="47"/>
      <c r="CT1028" s="47"/>
      <c r="CU1028" s="47"/>
      <c r="CV1028" s="47"/>
      <c r="CW1028" s="47"/>
      <c r="CX1028" s="47"/>
      <c r="CY1028" s="47"/>
      <c r="CZ1028" s="47"/>
      <c r="DA1028" s="47"/>
      <c r="DB1028" s="47"/>
      <c r="DC1028" s="47"/>
      <c r="DD1028" s="47"/>
      <c r="DE1028" s="47"/>
      <c r="DF1028" s="47"/>
      <c r="DG1028" s="47"/>
      <c r="DH1028" s="47"/>
      <c r="DI1028" s="47"/>
      <c r="DJ1028" s="47"/>
      <c r="DK1028" s="47"/>
      <c r="DL1028" s="47"/>
      <c r="DM1028" s="47"/>
      <c r="DN1028" s="47"/>
      <c r="DO1028" s="47"/>
      <c r="DP1028" s="47"/>
      <c r="DQ1028" s="47"/>
      <c r="DR1028" s="47"/>
      <c r="DS1028" s="47"/>
      <c r="DT1028" s="47"/>
      <c r="DU1028" s="47"/>
      <c r="DV1028" s="47"/>
      <c r="DW1028" s="47"/>
      <c r="DX1028" s="47"/>
      <c r="DY1028" s="47"/>
      <c r="DZ1028" s="47"/>
      <c r="EA1028" s="47"/>
      <c r="EB1028" s="47"/>
      <c r="EC1028" s="47"/>
      <c r="ED1028" s="47"/>
      <c r="EE1028" s="47"/>
      <c r="EF1028" s="47"/>
      <c r="EG1028" s="47"/>
      <c r="EH1028" s="47"/>
      <c r="EI1028" s="47"/>
      <c r="EJ1028" s="47"/>
      <c r="EK1028" s="47"/>
      <c r="EL1028" s="47"/>
      <c r="EM1028" s="47"/>
      <c r="EN1028" s="47"/>
      <c r="EO1028" s="47"/>
      <c r="EP1028" s="47"/>
      <c r="EQ1028" s="47"/>
      <c r="ER1028" s="47"/>
      <c r="ES1028" s="47"/>
      <c r="EX1028" s="48"/>
      <c r="EY1028" s="48"/>
      <c r="EZ1028" s="48"/>
      <c r="FA1028" s="48"/>
      <c r="FB1028" s="48"/>
      <c r="FC1028" s="48"/>
      <c r="FD1028" s="48"/>
    </row>
    <row r="1029" spans="1:160" s="19" customFormat="1" ht="15" customHeight="1" x14ac:dyDescent="0.25">
      <c r="A1029" s="82"/>
      <c r="B1029" s="82"/>
      <c r="C1029" s="82"/>
      <c r="AF1029" s="82"/>
      <c r="AG1029" s="82"/>
      <c r="AH1029" s="81"/>
      <c r="AI1029" s="45"/>
      <c r="AJ1029" s="46"/>
      <c r="AK1029" s="46"/>
      <c r="AL1029" s="46"/>
      <c r="AM1029" s="46"/>
      <c r="AN1029" s="45"/>
      <c r="AO1029" s="45"/>
      <c r="AP1029" s="45"/>
      <c r="AQ1029" s="45"/>
      <c r="AR1029" s="45"/>
      <c r="AS1029" s="45"/>
      <c r="AT1029" s="45"/>
      <c r="AU1029" s="45"/>
      <c r="AV1029" s="45"/>
      <c r="AW1029" s="45"/>
      <c r="AX1029" s="45"/>
      <c r="AY1029" s="45"/>
      <c r="AZ1029" s="45"/>
      <c r="BA1029" s="45"/>
      <c r="BB1029" s="45"/>
      <c r="BC1029" s="45"/>
      <c r="BD1029" s="45"/>
      <c r="BE1029" s="45"/>
      <c r="BF1029" s="45"/>
      <c r="BG1029" s="45"/>
      <c r="BH1029" s="45"/>
      <c r="BI1029" s="45"/>
      <c r="BJ1029" s="45"/>
      <c r="BK1029" s="45"/>
      <c r="BL1029" s="45"/>
      <c r="BM1029" s="45"/>
      <c r="BN1029" s="45"/>
      <c r="BO1029" s="45"/>
      <c r="BP1029" s="45"/>
      <c r="BQ1029" s="45"/>
      <c r="BR1029" s="47"/>
      <c r="BS1029" s="47"/>
      <c r="BT1029" s="47"/>
      <c r="BU1029" s="47"/>
      <c r="BV1029" s="47"/>
      <c r="BW1029" s="47"/>
      <c r="BX1029" s="47"/>
      <c r="BY1029" s="47"/>
      <c r="BZ1029" s="47"/>
      <c r="CA1029" s="47"/>
      <c r="CB1029" s="47"/>
      <c r="CC1029" s="47"/>
      <c r="CD1029" s="47"/>
      <c r="CE1029" s="47"/>
      <c r="CF1029" s="47"/>
      <c r="CG1029" s="47"/>
      <c r="CH1029" s="47"/>
      <c r="CI1029" s="47"/>
      <c r="CJ1029" s="47"/>
      <c r="CK1029" s="47"/>
      <c r="CL1029" s="47"/>
      <c r="CM1029" s="47"/>
      <c r="CN1029" s="47"/>
      <c r="CO1029" s="47"/>
      <c r="CP1029" s="47"/>
      <c r="CQ1029" s="47"/>
      <c r="CR1029" s="47"/>
      <c r="CS1029" s="47"/>
      <c r="CT1029" s="47"/>
      <c r="CU1029" s="47"/>
      <c r="CV1029" s="47"/>
      <c r="CW1029" s="47"/>
      <c r="CX1029" s="47"/>
      <c r="CY1029" s="47"/>
      <c r="CZ1029" s="47"/>
      <c r="DA1029" s="47"/>
      <c r="DB1029" s="47"/>
      <c r="DC1029" s="47"/>
      <c r="DD1029" s="47"/>
      <c r="DE1029" s="47"/>
      <c r="DF1029" s="47"/>
      <c r="DG1029" s="47"/>
      <c r="DH1029" s="47"/>
      <c r="DI1029" s="47"/>
      <c r="DJ1029" s="47"/>
      <c r="DK1029" s="47"/>
      <c r="DL1029" s="47"/>
      <c r="DM1029" s="47"/>
      <c r="DN1029" s="47"/>
      <c r="DO1029" s="47"/>
      <c r="DP1029" s="47"/>
      <c r="DQ1029" s="47"/>
      <c r="DR1029" s="47"/>
      <c r="DS1029" s="47"/>
      <c r="DT1029" s="47"/>
      <c r="DU1029" s="47"/>
      <c r="DV1029" s="47"/>
      <c r="DW1029" s="47"/>
      <c r="DX1029" s="47"/>
      <c r="DY1029" s="47"/>
      <c r="DZ1029" s="47"/>
      <c r="EA1029" s="47"/>
      <c r="EB1029" s="47"/>
      <c r="EC1029" s="47"/>
      <c r="ED1029" s="47"/>
      <c r="EE1029" s="47"/>
      <c r="EF1029" s="47"/>
      <c r="EG1029" s="47"/>
      <c r="EH1029" s="47"/>
      <c r="EI1029" s="47"/>
      <c r="EJ1029" s="47"/>
      <c r="EK1029" s="47"/>
      <c r="EL1029" s="47"/>
      <c r="EM1029" s="47"/>
      <c r="EN1029" s="47"/>
      <c r="EO1029" s="47"/>
      <c r="EP1029" s="47"/>
      <c r="EQ1029" s="47"/>
      <c r="ER1029" s="47"/>
      <c r="ES1029" s="47"/>
      <c r="EX1029" s="48"/>
      <c r="EY1029" s="48"/>
      <c r="EZ1029" s="48"/>
      <c r="FA1029" s="48"/>
      <c r="FB1029" s="48"/>
      <c r="FC1029" s="48"/>
      <c r="FD1029" s="48"/>
    </row>
    <row r="1030" spans="1:160" s="19" customFormat="1" ht="15" customHeight="1" x14ac:dyDescent="0.25">
      <c r="A1030" s="82"/>
      <c r="B1030" s="82"/>
      <c r="C1030" s="82"/>
      <c r="AF1030" s="82"/>
      <c r="AG1030" s="82"/>
      <c r="AH1030" s="81"/>
      <c r="AI1030" s="45"/>
      <c r="AJ1030" s="46"/>
      <c r="AK1030" s="46"/>
      <c r="AL1030" s="46"/>
      <c r="AM1030" s="46"/>
      <c r="AN1030" s="45"/>
      <c r="AO1030" s="45"/>
      <c r="AP1030" s="45"/>
      <c r="AQ1030" s="45"/>
      <c r="AR1030" s="45"/>
      <c r="AS1030" s="45"/>
      <c r="AT1030" s="45"/>
      <c r="AU1030" s="45"/>
      <c r="AV1030" s="45"/>
      <c r="AW1030" s="45"/>
      <c r="AX1030" s="45"/>
      <c r="AY1030" s="45"/>
      <c r="AZ1030" s="45"/>
      <c r="BA1030" s="45"/>
      <c r="BB1030" s="45"/>
      <c r="BC1030" s="45"/>
      <c r="BD1030" s="45"/>
      <c r="BE1030" s="45"/>
      <c r="BF1030" s="45"/>
      <c r="BG1030" s="45"/>
      <c r="BH1030" s="45"/>
      <c r="BI1030" s="45"/>
      <c r="BJ1030" s="45"/>
      <c r="BK1030" s="45"/>
      <c r="BL1030" s="45"/>
      <c r="BM1030" s="45"/>
      <c r="BN1030" s="45"/>
      <c r="BO1030" s="45"/>
      <c r="BP1030" s="45"/>
      <c r="BQ1030" s="45"/>
      <c r="BR1030" s="47"/>
      <c r="BS1030" s="47"/>
      <c r="BT1030" s="47"/>
      <c r="BU1030" s="47"/>
      <c r="BV1030" s="47"/>
      <c r="BW1030" s="47"/>
      <c r="BX1030" s="47"/>
      <c r="BY1030" s="47"/>
      <c r="BZ1030" s="47"/>
      <c r="CA1030" s="47"/>
      <c r="CB1030" s="47"/>
      <c r="CC1030" s="47"/>
      <c r="CD1030" s="47"/>
      <c r="CE1030" s="47"/>
      <c r="CF1030" s="47"/>
      <c r="CG1030" s="47"/>
      <c r="CH1030" s="47"/>
      <c r="CI1030" s="47"/>
      <c r="CJ1030" s="47"/>
      <c r="CK1030" s="47"/>
      <c r="CL1030" s="47"/>
      <c r="CM1030" s="47"/>
      <c r="CN1030" s="47"/>
      <c r="CO1030" s="47"/>
      <c r="CP1030" s="47"/>
      <c r="CQ1030" s="47"/>
      <c r="CR1030" s="47"/>
      <c r="CS1030" s="47"/>
      <c r="CT1030" s="47"/>
      <c r="CU1030" s="47"/>
      <c r="CV1030" s="47"/>
      <c r="CW1030" s="47"/>
      <c r="CX1030" s="47"/>
      <c r="CY1030" s="47"/>
      <c r="CZ1030" s="47"/>
      <c r="DA1030" s="47"/>
      <c r="DB1030" s="47"/>
      <c r="DC1030" s="47"/>
      <c r="DD1030" s="47"/>
      <c r="DE1030" s="47"/>
      <c r="DF1030" s="47"/>
      <c r="DG1030" s="47"/>
      <c r="DH1030" s="47"/>
      <c r="DI1030" s="47"/>
      <c r="DJ1030" s="47"/>
      <c r="DK1030" s="47"/>
      <c r="DL1030" s="47"/>
      <c r="DM1030" s="47"/>
      <c r="DN1030" s="47"/>
      <c r="DO1030" s="47"/>
      <c r="DP1030" s="47"/>
      <c r="DQ1030" s="47"/>
      <c r="DR1030" s="47"/>
      <c r="DS1030" s="47"/>
      <c r="DT1030" s="47"/>
      <c r="DU1030" s="47"/>
      <c r="DV1030" s="47"/>
      <c r="DW1030" s="47"/>
      <c r="DX1030" s="47"/>
      <c r="DY1030" s="47"/>
      <c r="DZ1030" s="47"/>
      <c r="EA1030" s="47"/>
      <c r="EB1030" s="47"/>
      <c r="EC1030" s="47"/>
      <c r="ED1030" s="47"/>
      <c r="EE1030" s="47"/>
      <c r="EF1030" s="47"/>
      <c r="EG1030" s="47"/>
      <c r="EH1030" s="47"/>
      <c r="EI1030" s="47"/>
      <c r="EJ1030" s="47"/>
      <c r="EK1030" s="47"/>
      <c r="EL1030" s="47"/>
      <c r="EM1030" s="47"/>
      <c r="EN1030" s="47"/>
      <c r="EO1030" s="47"/>
      <c r="EP1030" s="47"/>
      <c r="EQ1030" s="47"/>
      <c r="ER1030" s="47"/>
      <c r="ES1030" s="47"/>
      <c r="EX1030" s="48"/>
      <c r="EY1030" s="48"/>
      <c r="EZ1030" s="48"/>
      <c r="FA1030" s="48"/>
      <c r="FB1030" s="48"/>
      <c r="FC1030" s="48"/>
      <c r="FD1030" s="48"/>
    </row>
    <row r="1031" spans="1:160" s="19" customFormat="1" ht="15" customHeight="1" x14ac:dyDescent="0.25">
      <c r="A1031" s="82"/>
      <c r="B1031" s="82"/>
      <c r="C1031" s="82"/>
      <c r="AF1031" s="82"/>
      <c r="AG1031" s="82"/>
      <c r="AH1031" s="81"/>
      <c r="AI1031" s="45"/>
      <c r="AJ1031" s="46"/>
      <c r="AK1031" s="46"/>
      <c r="AL1031" s="46"/>
      <c r="AM1031" s="46"/>
      <c r="AN1031" s="45"/>
      <c r="AO1031" s="45"/>
      <c r="AP1031" s="45"/>
      <c r="AQ1031" s="45"/>
      <c r="AR1031" s="45"/>
      <c r="AS1031" s="45"/>
      <c r="AT1031" s="45"/>
      <c r="AU1031" s="45"/>
      <c r="AV1031" s="45"/>
      <c r="AW1031" s="45"/>
      <c r="AX1031" s="45"/>
      <c r="AY1031" s="45"/>
      <c r="AZ1031" s="45"/>
      <c r="BA1031" s="45"/>
      <c r="BB1031" s="45"/>
      <c r="BC1031" s="45"/>
      <c r="BD1031" s="45"/>
      <c r="BE1031" s="45"/>
      <c r="BF1031" s="45"/>
      <c r="BG1031" s="45"/>
      <c r="BH1031" s="45"/>
      <c r="BI1031" s="45"/>
      <c r="BJ1031" s="45"/>
      <c r="BK1031" s="45"/>
      <c r="BL1031" s="45"/>
      <c r="BM1031" s="45"/>
      <c r="BN1031" s="45"/>
      <c r="BO1031" s="45"/>
      <c r="BP1031" s="45"/>
      <c r="BQ1031" s="45"/>
      <c r="BR1031" s="47"/>
      <c r="BS1031" s="47"/>
      <c r="BT1031" s="47"/>
      <c r="BU1031" s="47"/>
      <c r="BV1031" s="47"/>
      <c r="BW1031" s="47"/>
      <c r="BX1031" s="47"/>
      <c r="BY1031" s="47"/>
      <c r="BZ1031" s="47"/>
      <c r="CA1031" s="47"/>
      <c r="CB1031" s="47"/>
      <c r="CC1031" s="47"/>
      <c r="CD1031" s="47"/>
      <c r="CE1031" s="47"/>
      <c r="CF1031" s="47"/>
      <c r="CG1031" s="47"/>
      <c r="CH1031" s="47"/>
      <c r="CI1031" s="47"/>
      <c r="CJ1031" s="47"/>
      <c r="CK1031" s="47"/>
      <c r="CL1031" s="47"/>
      <c r="CM1031" s="47"/>
      <c r="CN1031" s="47"/>
      <c r="CO1031" s="47"/>
      <c r="CP1031" s="47"/>
      <c r="CQ1031" s="47"/>
      <c r="CR1031" s="47"/>
      <c r="CS1031" s="47"/>
      <c r="CT1031" s="47"/>
      <c r="CU1031" s="47"/>
      <c r="CV1031" s="47"/>
      <c r="CW1031" s="47"/>
      <c r="CX1031" s="47"/>
      <c r="CY1031" s="47"/>
      <c r="CZ1031" s="47"/>
      <c r="DA1031" s="47"/>
      <c r="DB1031" s="47"/>
      <c r="DC1031" s="47"/>
      <c r="DD1031" s="47"/>
      <c r="DE1031" s="47"/>
      <c r="DF1031" s="47"/>
      <c r="DG1031" s="47"/>
      <c r="DH1031" s="47"/>
      <c r="DI1031" s="47"/>
      <c r="DJ1031" s="47"/>
      <c r="DK1031" s="47"/>
      <c r="DL1031" s="47"/>
      <c r="DM1031" s="47"/>
      <c r="DN1031" s="47"/>
      <c r="DO1031" s="47"/>
      <c r="DP1031" s="47"/>
      <c r="DQ1031" s="47"/>
      <c r="DR1031" s="47"/>
      <c r="DS1031" s="47"/>
      <c r="DT1031" s="47"/>
      <c r="DU1031" s="47"/>
      <c r="DV1031" s="47"/>
      <c r="DW1031" s="47"/>
      <c r="DX1031" s="47"/>
      <c r="DY1031" s="47"/>
      <c r="DZ1031" s="47"/>
      <c r="EA1031" s="47"/>
      <c r="EB1031" s="47"/>
      <c r="EC1031" s="47"/>
      <c r="ED1031" s="47"/>
      <c r="EE1031" s="47"/>
      <c r="EF1031" s="47"/>
      <c r="EG1031" s="47"/>
      <c r="EH1031" s="47"/>
      <c r="EI1031" s="47"/>
      <c r="EJ1031" s="47"/>
      <c r="EK1031" s="47"/>
      <c r="EL1031" s="47"/>
      <c r="EM1031" s="47"/>
      <c r="EN1031" s="47"/>
      <c r="EO1031" s="47"/>
      <c r="EP1031" s="47"/>
      <c r="EQ1031" s="47"/>
      <c r="ER1031" s="47"/>
      <c r="ES1031" s="47"/>
      <c r="EX1031" s="48"/>
      <c r="EY1031" s="48"/>
      <c r="EZ1031" s="48"/>
      <c r="FA1031" s="48"/>
      <c r="FB1031" s="48"/>
      <c r="FC1031" s="48"/>
      <c r="FD1031" s="48"/>
    </row>
    <row r="1032" spans="1:160" s="19" customFormat="1" ht="15" customHeight="1" x14ac:dyDescent="0.25">
      <c r="A1032" s="82"/>
      <c r="B1032" s="82"/>
      <c r="C1032" s="82"/>
      <c r="AF1032" s="82"/>
      <c r="AG1032" s="82"/>
      <c r="AH1032" s="81"/>
      <c r="AI1032" s="45"/>
      <c r="AJ1032" s="46"/>
      <c r="AK1032" s="46"/>
      <c r="AL1032" s="46"/>
      <c r="AM1032" s="46"/>
      <c r="AN1032" s="45"/>
      <c r="AO1032" s="45"/>
      <c r="AP1032" s="45"/>
      <c r="AQ1032" s="45"/>
      <c r="AR1032" s="45"/>
      <c r="AS1032" s="45"/>
      <c r="AT1032" s="45"/>
      <c r="AU1032" s="45"/>
      <c r="AV1032" s="45"/>
      <c r="AW1032" s="45"/>
      <c r="AX1032" s="45"/>
      <c r="AY1032" s="45"/>
      <c r="AZ1032" s="45"/>
      <c r="BA1032" s="45"/>
      <c r="BB1032" s="45"/>
      <c r="BC1032" s="45"/>
      <c r="BD1032" s="45"/>
      <c r="BE1032" s="45"/>
      <c r="BF1032" s="45"/>
      <c r="BG1032" s="45"/>
      <c r="BH1032" s="45"/>
      <c r="BI1032" s="45"/>
      <c r="BJ1032" s="45"/>
      <c r="BK1032" s="45"/>
      <c r="BL1032" s="45"/>
      <c r="BM1032" s="45"/>
      <c r="BN1032" s="45"/>
      <c r="BO1032" s="45"/>
      <c r="BP1032" s="45"/>
      <c r="BQ1032" s="45"/>
      <c r="BR1032" s="47"/>
      <c r="BS1032" s="47"/>
      <c r="BT1032" s="47"/>
      <c r="BU1032" s="47"/>
      <c r="BV1032" s="47"/>
      <c r="BW1032" s="47"/>
      <c r="BX1032" s="47"/>
      <c r="BY1032" s="47"/>
      <c r="BZ1032" s="47"/>
      <c r="CA1032" s="47"/>
      <c r="CB1032" s="47"/>
      <c r="CC1032" s="47"/>
      <c r="CD1032" s="47"/>
      <c r="CE1032" s="47"/>
      <c r="CF1032" s="47"/>
      <c r="CG1032" s="47"/>
      <c r="CH1032" s="47"/>
      <c r="CI1032" s="47"/>
      <c r="CJ1032" s="47"/>
      <c r="CK1032" s="47"/>
      <c r="CL1032" s="47"/>
      <c r="CM1032" s="47"/>
      <c r="CN1032" s="47"/>
      <c r="CO1032" s="47"/>
      <c r="CP1032" s="47"/>
      <c r="CQ1032" s="47"/>
      <c r="CR1032" s="47"/>
      <c r="CS1032" s="47"/>
      <c r="CT1032" s="47"/>
      <c r="CU1032" s="47"/>
      <c r="CV1032" s="47"/>
      <c r="CW1032" s="47"/>
      <c r="CX1032" s="47"/>
      <c r="CY1032" s="47"/>
      <c r="CZ1032" s="47"/>
      <c r="DA1032" s="47"/>
      <c r="DB1032" s="47"/>
      <c r="DC1032" s="47"/>
      <c r="DD1032" s="47"/>
      <c r="DE1032" s="47"/>
      <c r="DF1032" s="47"/>
      <c r="DG1032" s="47"/>
      <c r="DH1032" s="47"/>
      <c r="DI1032" s="47"/>
      <c r="DJ1032" s="47"/>
      <c r="DK1032" s="47"/>
      <c r="DL1032" s="47"/>
      <c r="DM1032" s="47"/>
      <c r="DN1032" s="47"/>
      <c r="DO1032" s="47"/>
      <c r="DP1032" s="47"/>
      <c r="DQ1032" s="47"/>
      <c r="DR1032" s="47"/>
      <c r="DS1032" s="47"/>
      <c r="DT1032" s="47"/>
      <c r="DU1032" s="47"/>
      <c r="DV1032" s="47"/>
      <c r="DW1032" s="47"/>
      <c r="DX1032" s="47"/>
      <c r="DY1032" s="47"/>
      <c r="DZ1032" s="47"/>
      <c r="EA1032" s="47"/>
      <c r="EB1032" s="47"/>
      <c r="EC1032" s="47"/>
      <c r="ED1032" s="47"/>
      <c r="EE1032" s="47"/>
      <c r="EF1032" s="47"/>
      <c r="EG1032" s="47"/>
      <c r="EH1032" s="47"/>
      <c r="EI1032" s="47"/>
      <c r="EJ1032" s="47"/>
      <c r="EK1032" s="47"/>
      <c r="EL1032" s="47"/>
      <c r="EM1032" s="47"/>
      <c r="EN1032" s="47"/>
      <c r="EO1032" s="47"/>
      <c r="EP1032" s="47"/>
      <c r="EQ1032" s="47"/>
      <c r="ER1032" s="47"/>
      <c r="ES1032" s="47"/>
      <c r="EX1032" s="48"/>
      <c r="EY1032" s="48"/>
      <c r="EZ1032" s="48"/>
      <c r="FA1032" s="48"/>
      <c r="FB1032" s="48"/>
      <c r="FC1032" s="48"/>
      <c r="FD1032" s="48"/>
    </row>
    <row r="1033" spans="1:160" s="19" customFormat="1" ht="15" customHeight="1" x14ac:dyDescent="0.25">
      <c r="A1033" s="82"/>
      <c r="B1033" s="82"/>
      <c r="C1033" s="82"/>
      <c r="AF1033" s="82"/>
      <c r="AG1033" s="82"/>
      <c r="AH1033" s="81"/>
      <c r="AI1033" s="45"/>
      <c r="AJ1033" s="46"/>
      <c r="AK1033" s="46"/>
      <c r="AL1033" s="46"/>
      <c r="AM1033" s="46"/>
      <c r="AN1033" s="45"/>
      <c r="AO1033" s="45"/>
      <c r="AP1033" s="45"/>
      <c r="AQ1033" s="45"/>
      <c r="AR1033" s="45"/>
      <c r="AS1033" s="45"/>
      <c r="AT1033" s="45"/>
      <c r="AU1033" s="45"/>
      <c r="AV1033" s="45"/>
      <c r="AW1033" s="45"/>
      <c r="AX1033" s="45"/>
      <c r="AY1033" s="45"/>
      <c r="AZ1033" s="45"/>
      <c r="BA1033" s="45"/>
      <c r="BB1033" s="45"/>
      <c r="BC1033" s="45"/>
      <c r="BD1033" s="45"/>
      <c r="BE1033" s="45"/>
      <c r="BF1033" s="45"/>
      <c r="BG1033" s="45"/>
      <c r="BH1033" s="45"/>
      <c r="BI1033" s="45"/>
      <c r="BJ1033" s="45"/>
      <c r="BK1033" s="45"/>
      <c r="BL1033" s="45"/>
      <c r="BM1033" s="45"/>
      <c r="BN1033" s="45"/>
      <c r="BO1033" s="45"/>
      <c r="BP1033" s="45"/>
      <c r="BQ1033" s="45"/>
      <c r="BR1033" s="47"/>
      <c r="BS1033" s="47"/>
      <c r="BT1033" s="47"/>
      <c r="BU1033" s="47"/>
      <c r="BV1033" s="47"/>
      <c r="BW1033" s="47"/>
      <c r="BX1033" s="47"/>
      <c r="BY1033" s="47"/>
      <c r="BZ1033" s="47"/>
      <c r="CA1033" s="47"/>
      <c r="CB1033" s="47"/>
      <c r="CC1033" s="47"/>
      <c r="CD1033" s="47"/>
      <c r="CE1033" s="47"/>
      <c r="CF1033" s="47"/>
      <c r="CG1033" s="47"/>
      <c r="CH1033" s="47"/>
      <c r="CI1033" s="47"/>
      <c r="CJ1033" s="47"/>
      <c r="CK1033" s="47"/>
      <c r="CL1033" s="47"/>
      <c r="CM1033" s="47"/>
      <c r="CN1033" s="47"/>
      <c r="CO1033" s="47"/>
      <c r="CP1033" s="47"/>
      <c r="CQ1033" s="47"/>
      <c r="CR1033" s="47"/>
      <c r="CS1033" s="47"/>
      <c r="CT1033" s="47"/>
      <c r="CU1033" s="47"/>
      <c r="CV1033" s="47"/>
      <c r="CW1033" s="47"/>
      <c r="CX1033" s="47"/>
      <c r="CY1033" s="47"/>
      <c r="CZ1033" s="47"/>
      <c r="DA1033" s="47"/>
      <c r="DB1033" s="47"/>
      <c r="DC1033" s="47"/>
      <c r="DD1033" s="47"/>
      <c r="DE1033" s="47"/>
      <c r="DF1033" s="47"/>
      <c r="DG1033" s="47"/>
      <c r="DH1033" s="47"/>
      <c r="DI1033" s="47"/>
      <c r="DJ1033" s="47"/>
      <c r="DK1033" s="47"/>
      <c r="DL1033" s="47"/>
      <c r="DM1033" s="47"/>
      <c r="DN1033" s="47"/>
      <c r="DO1033" s="47"/>
      <c r="DP1033" s="47"/>
      <c r="DQ1033" s="47"/>
      <c r="DR1033" s="47"/>
      <c r="DS1033" s="47"/>
      <c r="DT1033" s="47"/>
      <c r="DU1033" s="47"/>
      <c r="DV1033" s="47"/>
      <c r="DW1033" s="47"/>
      <c r="DX1033" s="47"/>
      <c r="DY1033" s="47"/>
      <c r="DZ1033" s="47"/>
      <c r="EA1033" s="47"/>
      <c r="EB1033" s="47"/>
      <c r="EC1033" s="47"/>
      <c r="ED1033" s="47"/>
      <c r="EE1033" s="47"/>
      <c r="EF1033" s="47"/>
      <c r="EG1033" s="47"/>
      <c r="EH1033" s="47"/>
      <c r="EI1033" s="47"/>
      <c r="EJ1033" s="47"/>
      <c r="EK1033" s="47"/>
      <c r="EL1033" s="47"/>
      <c r="EM1033" s="47"/>
      <c r="EN1033" s="47"/>
      <c r="EO1033" s="47"/>
      <c r="EP1033" s="47"/>
      <c r="EQ1033" s="47"/>
      <c r="ER1033" s="47"/>
      <c r="ES1033" s="47"/>
      <c r="EX1033" s="48"/>
      <c r="EY1033" s="48"/>
      <c r="EZ1033" s="48"/>
      <c r="FA1033" s="48"/>
      <c r="FB1033" s="48"/>
      <c r="FC1033" s="48"/>
      <c r="FD1033" s="48"/>
    </row>
    <row r="1034" spans="1:160" s="19" customFormat="1" ht="15" customHeight="1" x14ac:dyDescent="0.25">
      <c r="A1034" s="82"/>
      <c r="B1034" s="82"/>
      <c r="C1034" s="82"/>
      <c r="AF1034" s="82"/>
      <c r="AG1034" s="82"/>
      <c r="AH1034" s="81"/>
      <c r="AI1034" s="45"/>
      <c r="AJ1034" s="46"/>
      <c r="AK1034" s="46"/>
      <c r="AL1034" s="46"/>
      <c r="AM1034" s="46"/>
      <c r="AN1034" s="45"/>
      <c r="AO1034" s="45"/>
      <c r="AP1034" s="45"/>
      <c r="AQ1034" s="45"/>
      <c r="AR1034" s="45"/>
      <c r="AS1034" s="45"/>
      <c r="AT1034" s="45"/>
      <c r="AU1034" s="45"/>
      <c r="AV1034" s="45"/>
      <c r="AW1034" s="45"/>
      <c r="AX1034" s="45"/>
      <c r="AY1034" s="45"/>
      <c r="AZ1034" s="45"/>
      <c r="BA1034" s="45"/>
      <c r="BB1034" s="45"/>
      <c r="BC1034" s="45"/>
      <c r="BD1034" s="45"/>
      <c r="BE1034" s="45"/>
      <c r="BF1034" s="45"/>
      <c r="BG1034" s="45"/>
      <c r="BH1034" s="45"/>
      <c r="BI1034" s="45"/>
      <c r="BJ1034" s="45"/>
      <c r="BK1034" s="45"/>
      <c r="BL1034" s="45"/>
      <c r="BM1034" s="45"/>
      <c r="BN1034" s="45"/>
      <c r="BO1034" s="45"/>
      <c r="BP1034" s="45"/>
      <c r="BQ1034" s="45"/>
      <c r="BR1034" s="47"/>
      <c r="BS1034" s="47"/>
      <c r="BT1034" s="47"/>
      <c r="BU1034" s="47"/>
      <c r="BV1034" s="47"/>
      <c r="BW1034" s="47"/>
      <c r="BX1034" s="47"/>
      <c r="BY1034" s="47"/>
      <c r="BZ1034" s="47"/>
      <c r="CA1034" s="47"/>
      <c r="CB1034" s="47"/>
      <c r="CC1034" s="47"/>
      <c r="CD1034" s="47"/>
      <c r="CE1034" s="47"/>
      <c r="CF1034" s="47"/>
      <c r="CG1034" s="47"/>
      <c r="CH1034" s="47"/>
      <c r="CI1034" s="47"/>
      <c r="CJ1034" s="47"/>
      <c r="CK1034" s="47"/>
      <c r="CL1034" s="47"/>
      <c r="CM1034" s="47"/>
      <c r="CN1034" s="47"/>
      <c r="CO1034" s="47"/>
      <c r="CP1034" s="47"/>
      <c r="CQ1034" s="47"/>
      <c r="CR1034" s="47"/>
      <c r="CS1034" s="47"/>
      <c r="CT1034" s="47"/>
      <c r="CU1034" s="47"/>
      <c r="CV1034" s="47"/>
      <c r="CW1034" s="47"/>
      <c r="CX1034" s="47"/>
      <c r="CY1034" s="47"/>
      <c r="CZ1034" s="47"/>
      <c r="DA1034" s="47"/>
      <c r="DB1034" s="47"/>
      <c r="DC1034" s="47"/>
      <c r="DD1034" s="47"/>
      <c r="DE1034" s="47"/>
      <c r="DF1034" s="47"/>
      <c r="DG1034" s="47"/>
      <c r="DH1034" s="47"/>
      <c r="DI1034" s="47"/>
      <c r="DJ1034" s="47"/>
      <c r="DK1034" s="47"/>
      <c r="DL1034" s="47"/>
      <c r="DM1034" s="47"/>
      <c r="DN1034" s="47"/>
      <c r="DO1034" s="47"/>
      <c r="DP1034" s="47"/>
      <c r="DQ1034" s="47"/>
      <c r="DR1034" s="47"/>
      <c r="DS1034" s="47"/>
      <c r="DT1034" s="47"/>
      <c r="DU1034" s="47"/>
      <c r="DV1034" s="47"/>
      <c r="DW1034" s="47"/>
      <c r="DX1034" s="47"/>
      <c r="DY1034" s="47"/>
      <c r="DZ1034" s="47"/>
      <c r="EA1034" s="47"/>
      <c r="EB1034" s="47"/>
      <c r="EC1034" s="47"/>
      <c r="ED1034" s="47"/>
      <c r="EE1034" s="47"/>
      <c r="EF1034" s="47"/>
      <c r="EG1034" s="47"/>
      <c r="EH1034" s="47"/>
      <c r="EI1034" s="47"/>
      <c r="EJ1034" s="47"/>
      <c r="EK1034" s="47"/>
      <c r="EL1034" s="47"/>
      <c r="EM1034" s="47"/>
      <c r="EN1034" s="47"/>
      <c r="EO1034" s="47"/>
      <c r="EP1034" s="47"/>
      <c r="EQ1034" s="47"/>
      <c r="ER1034" s="47"/>
      <c r="ES1034" s="47"/>
      <c r="EX1034" s="48"/>
      <c r="EY1034" s="48"/>
      <c r="EZ1034" s="48"/>
      <c r="FA1034" s="48"/>
      <c r="FB1034" s="48"/>
      <c r="FC1034" s="48"/>
      <c r="FD1034" s="48"/>
    </row>
    <row r="1035" spans="1:160" s="19" customFormat="1" ht="15" customHeight="1" x14ac:dyDescent="0.25">
      <c r="A1035" s="82"/>
      <c r="B1035" s="82"/>
      <c r="C1035" s="82"/>
      <c r="AF1035" s="82"/>
      <c r="AG1035" s="82"/>
      <c r="AH1035" s="81"/>
      <c r="AI1035" s="45"/>
      <c r="AJ1035" s="46"/>
      <c r="AK1035" s="46"/>
      <c r="AL1035" s="46"/>
      <c r="AM1035" s="46"/>
      <c r="AN1035" s="45"/>
      <c r="AO1035" s="45"/>
      <c r="AP1035" s="45"/>
      <c r="AQ1035" s="45"/>
      <c r="AR1035" s="45"/>
      <c r="AS1035" s="45"/>
      <c r="AT1035" s="45"/>
      <c r="AU1035" s="45"/>
      <c r="AV1035" s="45"/>
      <c r="AW1035" s="45"/>
      <c r="AX1035" s="45"/>
      <c r="AY1035" s="45"/>
      <c r="AZ1035" s="45"/>
      <c r="BA1035" s="45"/>
      <c r="BB1035" s="45"/>
      <c r="BC1035" s="45"/>
      <c r="BD1035" s="45"/>
      <c r="BE1035" s="45"/>
      <c r="BF1035" s="45"/>
      <c r="BG1035" s="45"/>
      <c r="BH1035" s="45"/>
      <c r="BI1035" s="45"/>
      <c r="BJ1035" s="45"/>
      <c r="BK1035" s="45"/>
      <c r="BL1035" s="45"/>
      <c r="BM1035" s="45"/>
      <c r="BN1035" s="45"/>
      <c r="BO1035" s="45"/>
      <c r="BP1035" s="45"/>
      <c r="BQ1035" s="45"/>
      <c r="BR1035" s="47"/>
      <c r="BS1035" s="47"/>
      <c r="BT1035" s="47"/>
      <c r="BU1035" s="47"/>
      <c r="BV1035" s="47"/>
      <c r="BW1035" s="47"/>
      <c r="BX1035" s="47"/>
      <c r="BY1035" s="47"/>
      <c r="BZ1035" s="47"/>
      <c r="CA1035" s="47"/>
      <c r="CB1035" s="47"/>
      <c r="CC1035" s="47"/>
      <c r="CD1035" s="47"/>
      <c r="CE1035" s="47"/>
      <c r="CF1035" s="47"/>
      <c r="CG1035" s="47"/>
      <c r="CH1035" s="47"/>
      <c r="CI1035" s="47"/>
      <c r="CJ1035" s="47"/>
      <c r="CK1035" s="47"/>
      <c r="CL1035" s="47"/>
      <c r="CM1035" s="47"/>
      <c r="CN1035" s="47"/>
      <c r="CO1035" s="47"/>
      <c r="CP1035" s="47"/>
      <c r="CQ1035" s="47"/>
      <c r="CR1035" s="47"/>
      <c r="CS1035" s="47"/>
      <c r="CT1035" s="47"/>
      <c r="CU1035" s="47"/>
      <c r="CV1035" s="47"/>
      <c r="CW1035" s="47"/>
      <c r="CX1035" s="47"/>
      <c r="CY1035" s="47"/>
      <c r="CZ1035" s="47"/>
      <c r="DA1035" s="47"/>
      <c r="DB1035" s="47"/>
      <c r="DC1035" s="47"/>
      <c r="DD1035" s="47"/>
      <c r="DE1035" s="47"/>
      <c r="DF1035" s="47"/>
      <c r="DG1035" s="47"/>
      <c r="DH1035" s="47"/>
      <c r="DI1035" s="47"/>
      <c r="DJ1035" s="47"/>
      <c r="DK1035" s="47"/>
      <c r="DL1035" s="47"/>
      <c r="DM1035" s="47"/>
      <c r="DN1035" s="47"/>
      <c r="DO1035" s="47"/>
      <c r="DP1035" s="47"/>
      <c r="DQ1035" s="47"/>
      <c r="DR1035" s="47"/>
      <c r="DS1035" s="47"/>
      <c r="DT1035" s="47"/>
      <c r="DU1035" s="47"/>
      <c r="DV1035" s="47"/>
      <c r="DW1035" s="47"/>
      <c r="DX1035" s="47"/>
      <c r="DY1035" s="47"/>
      <c r="DZ1035" s="47"/>
      <c r="EA1035" s="47"/>
      <c r="EB1035" s="47"/>
      <c r="EC1035" s="47"/>
      <c r="ED1035" s="47"/>
      <c r="EE1035" s="47"/>
      <c r="EF1035" s="47"/>
      <c r="EG1035" s="47"/>
      <c r="EH1035" s="47"/>
      <c r="EI1035" s="47"/>
      <c r="EJ1035" s="47"/>
      <c r="EK1035" s="47"/>
      <c r="EL1035" s="47"/>
      <c r="EM1035" s="47"/>
      <c r="EN1035" s="47"/>
      <c r="EO1035" s="47"/>
      <c r="EP1035" s="47"/>
      <c r="EQ1035" s="47"/>
      <c r="ER1035" s="47"/>
      <c r="ES1035" s="47"/>
      <c r="EX1035" s="48"/>
      <c r="EY1035" s="48"/>
      <c r="EZ1035" s="48"/>
      <c r="FA1035" s="48"/>
      <c r="FB1035" s="48"/>
      <c r="FC1035" s="48"/>
      <c r="FD1035" s="48"/>
    </row>
    <row r="1036" spans="1:160" s="19" customFormat="1" ht="15" customHeight="1" x14ac:dyDescent="0.25">
      <c r="A1036" s="82"/>
      <c r="B1036" s="82"/>
      <c r="C1036" s="82"/>
      <c r="AF1036" s="82"/>
      <c r="AG1036" s="82"/>
      <c r="AH1036" s="81"/>
      <c r="AI1036" s="45"/>
      <c r="AJ1036" s="46"/>
      <c r="AK1036" s="46"/>
      <c r="AL1036" s="46"/>
      <c r="AM1036" s="46"/>
      <c r="AN1036" s="45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  <c r="BD1036" s="45"/>
      <c r="BE1036" s="45"/>
      <c r="BF1036" s="45"/>
      <c r="BG1036" s="45"/>
      <c r="BH1036" s="45"/>
      <c r="BI1036" s="45"/>
      <c r="BJ1036" s="45"/>
      <c r="BK1036" s="45"/>
      <c r="BL1036" s="45"/>
      <c r="BM1036" s="45"/>
      <c r="BN1036" s="45"/>
      <c r="BO1036" s="45"/>
      <c r="BP1036" s="45"/>
      <c r="BQ1036" s="45"/>
      <c r="BR1036" s="47"/>
      <c r="BS1036" s="47"/>
      <c r="BT1036" s="47"/>
      <c r="BU1036" s="47"/>
      <c r="BV1036" s="47"/>
      <c r="BW1036" s="47"/>
      <c r="BX1036" s="47"/>
      <c r="BY1036" s="47"/>
      <c r="BZ1036" s="47"/>
      <c r="CA1036" s="47"/>
      <c r="CB1036" s="47"/>
      <c r="CC1036" s="47"/>
      <c r="CD1036" s="47"/>
      <c r="CE1036" s="47"/>
      <c r="CF1036" s="47"/>
      <c r="CG1036" s="47"/>
      <c r="CH1036" s="47"/>
      <c r="CI1036" s="47"/>
      <c r="CJ1036" s="47"/>
      <c r="CK1036" s="47"/>
      <c r="CL1036" s="47"/>
      <c r="CM1036" s="47"/>
      <c r="CN1036" s="47"/>
      <c r="CO1036" s="47"/>
      <c r="CP1036" s="47"/>
      <c r="CQ1036" s="47"/>
      <c r="CR1036" s="47"/>
      <c r="CS1036" s="47"/>
      <c r="CT1036" s="47"/>
      <c r="CU1036" s="47"/>
      <c r="CV1036" s="47"/>
      <c r="CW1036" s="47"/>
      <c r="CX1036" s="47"/>
      <c r="CY1036" s="47"/>
      <c r="CZ1036" s="47"/>
      <c r="DA1036" s="47"/>
      <c r="DB1036" s="47"/>
      <c r="DC1036" s="47"/>
      <c r="DD1036" s="47"/>
      <c r="DE1036" s="47"/>
      <c r="DF1036" s="47"/>
      <c r="DG1036" s="47"/>
      <c r="DH1036" s="47"/>
      <c r="DI1036" s="47"/>
      <c r="DJ1036" s="47"/>
      <c r="DK1036" s="47"/>
      <c r="DL1036" s="47"/>
      <c r="DM1036" s="47"/>
      <c r="DN1036" s="47"/>
      <c r="DO1036" s="47"/>
      <c r="DP1036" s="47"/>
      <c r="DQ1036" s="47"/>
      <c r="DR1036" s="47"/>
      <c r="DS1036" s="47"/>
      <c r="DT1036" s="47"/>
      <c r="DU1036" s="47"/>
      <c r="DV1036" s="47"/>
      <c r="DW1036" s="47"/>
      <c r="DX1036" s="47"/>
      <c r="DY1036" s="47"/>
      <c r="DZ1036" s="47"/>
      <c r="EA1036" s="47"/>
      <c r="EB1036" s="47"/>
      <c r="EC1036" s="47"/>
      <c r="ED1036" s="47"/>
      <c r="EE1036" s="47"/>
      <c r="EF1036" s="47"/>
      <c r="EG1036" s="47"/>
      <c r="EH1036" s="47"/>
      <c r="EI1036" s="47"/>
      <c r="EJ1036" s="47"/>
      <c r="EK1036" s="47"/>
      <c r="EL1036" s="47"/>
      <c r="EM1036" s="47"/>
      <c r="EN1036" s="47"/>
      <c r="EO1036" s="47"/>
      <c r="EP1036" s="47"/>
      <c r="EQ1036" s="47"/>
      <c r="ER1036" s="47"/>
      <c r="ES1036" s="47"/>
      <c r="EX1036" s="48"/>
      <c r="EY1036" s="48"/>
      <c r="EZ1036" s="48"/>
      <c r="FA1036" s="48"/>
      <c r="FB1036" s="48"/>
      <c r="FC1036" s="48"/>
      <c r="FD1036" s="48"/>
    </row>
    <row r="1037" spans="1:160" s="19" customFormat="1" ht="15" customHeight="1" x14ac:dyDescent="0.25">
      <c r="A1037" s="82"/>
      <c r="B1037" s="82"/>
      <c r="C1037" s="82"/>
      <c r="AF1037" s="82"/>
      <c r="AG1037" s="82"/>
      <c r="AH1037" s="81"/>
      <c r="AI1037" s="45"/>
      <c r="AJ1037" s="46"/>
      <c r="AK1037" s="46"/>
      <c r="AL1037" s="46"/>
      <c r="AM1037" s="46"/>
      <c r="AN1037" s="45"/>
      <c r="AO1037" s="45"/>
      <c r="AP1037" s="45"/>
      <c r="AQ1037" s="45"/>
      <c r="AR1037" s="45"/>
      <c r="AS1037" s="45"/>
      <c r="AT1037" s="45"/>
      <c r="AU1037" s="45"/>
      <c r="AV1037" s="45"/>
      <c r="AW1037" s="45"/>
      <c r="AX1037" s="45"/>
      <c r="AY1037" s="45"/>
      <c r="AZ1037" s="45"/>
      <c r="BA1037" s="45"/>
      <c r="BB1037" s="45"/>
      <c r="BC1037" s="45"/>
      <c r="BD1037" s="45"/>
      <c r="BE1037" s="45"/>
      <c r="BF1037" s="45"/>
      <c r="BG1037" s="45"/>
      <c r="BH1037" s="45"/>
      <c r="BI1037" s="45"/>
      <c r="BJ1037" s="45"/>
      <c r="BK1037" s="45"/>
      <c r="BL1037" s="45"/>
      <c r="BM1037" s="45"/>
      <c r="BN1037" s="45"/>
      <c r="BO1037" s="45"/>
      <c r="BP1037" s="45"/>
      <c r="BQ1037" s="45"/>
      <c r="BR1037" s="47"/>
      <c r="BS1037" s="47"/>
      <c r="BT1037" s="47"/>
      <c r="BU1037" s="47"/>
      <c r="BV1037" s="47"/>
      <c r="BW1037" s="47"/>
      <c r="BX1037" s="47"/>
      <c r="BY1037" s="47"/>
      <c r="BZ1037" s="47"/>
      <c r="CA1037" s="47"/>
      <c r="CB1037" s="47"/>
      <c r="CC1037" s="47"/>
      <c r="CD1037" s="47"/>
      <c r="CE1037" s="47"/>
      <c r="CF1037" s="47"/>
      <c r="CG1037" s="47"/>
      <c r="CH1037" s="47"/>
      <c r="CI1037" s="47"/>
      <c r="CJ1037" s="47"/>
      <c r="CK1037" s="47"/>
      <c r="CL1037" s="47"/>
      <c r="CM1037" s="47"/>
      <c r="CN1037" s="47"/>
      <c r="CO1037" s="47"/>
      <c r="CP1037" s="47"/>
      <c r="CQ1037" s="47"/>
      <c r="CR1037" s="47"/>
      <c r="CS1037" s="47"/>
      <c r="CT1037" s="47"/>
      <c r="CU1037" s="47"/>
      <c r="CV1037" s="47"/>
      <c r="CW1037" s="47"/>
      <c r="CX1037" s="47"/>
      <c r="CY1037" s="47"/>
      <c r="CZ1037" s="47"/>
      <c r="DA1037" s="47"/>
      <c r="DB1037" s="47"/>
      <c r="DC1037" s="47"/>
      <c r="DD1037" s="47"/>
      <c r="DE1037" s="47"/>
      <c r="DF1037" s="47"/>
      <c r="DG1037" s="47"/>
      <c r="DH1037" s="47"/>
      <c r="DI1037" s="47"/>
      <c r="DJ1037" s="47"/>
      <c r="DK1037" s="47"/>
      <c r="DL1037" s="47"/>
      <c r="DM1037" s="47"/>
      <c r="DN1037" s="47"/>
      <c r="DO1037" s="47"/>
      <c r="DP1037" s="47"/>
      <c r="DQ1037" s="47"/>
      <c r="DR1037" s="47"/>
      <c r="DS1037" s="47"/>
      <c r="DT1037" s="47"/>
      <c r="DU1037" s="47"/>
      <c r="DV1037" s="47"/>
      <c r="DW1037" s="47"/>
      <c r="DX1037" s="47"/>
      <c r="DY1037" s="47"/>
      <c r="DZ1037" s="47"/>
      <c r="EA1037" s="47"/>
      <c r="EB1037" s="47"/>
      <c r="EC1037" s="47"/>
      <c r="ED1037" s="47"/>
      <c r="EE1037" s="47"/>
      <c r="EF1037" s="47"/>
      <c r="EG1037" s="47"/>
      <c r="EH1037" s="47"/>
      <c r="EI1037" s="47"/>
      <c r="EJ1037" s="47"/>
      <c r="EK1037" s="47"/>
      <c r="EL1037" s="47"/>
      <c r="EM1037" s="47"/>
      <c r="EN1037" s="47"/>
      <c r="EO1037" s="47"/>
      <c r="EP1037" s="47"/>
      <c r="EQ1037" s="47"/>
      <c r="ER1037" s="47"/>
      <c r="ES1037" s="47"/>
      <c r="EX1037" s="48"/>
      <c r="EY1037" s="48"/>
      <c r="EZ1037" s="48"/>
      <c r="FA1037" s="48"/>
      <c r="FB1037" s="48"/>
      <c r="FC1037" s="48"/>
      <c r="FD1037" s="48"/>
    </row>
    <row r="1038" spans="1:160" s="19" customFormat="1" ht="15" customHeight="1" x14ac:dyDescent="0.25">
      <c r="A1038" s="82"/>
      <c r="B1038" s="82"/>
      <c r="C1038" s="82"/>
      <c r="AF1038" s="82"/>
      <c r="AG1038" s="82"/>
      <c r="AH1038" s="81"/>
      <c r="AI1038" s="45"/>
      <c r="AJ1038" s="46"/>
      <c r="AK1038" s="46"/>
      <c r="AL1038" s="46"/>
      <c r="AM1038" s="46"/>
      <c r="AN1038" s="45"/>
      <c r="AO1038" s="45"/>
      <c r="AP1038" s="45"/>
      <c r="AQ1038" s="45"/>
      <c r="AR1038" s="45"/>
      <c r="AS1038" s="45"/>
      <c r="AT1038" s="45"/>
      <c r="AU1038" s="45"/>
      <c r="AV1038" s="45"/>
      <c r="AW1038" s="45"/>
      <c r="AX1038" s="45"/>
      <c r="AY1038" s="45"/>
      <c r="AZ1038" s="45"/>
      <c r="BA1038" s="45"/>
      <c r="BB1038" s="45"/>
      <c r="BC1038" s="45"/>
      <c r="BD1038" s="45"/>
      <c r="BE1038" s="45"/>
      <c r="BF1038" s="45"/>
      <c r="BG1038" s="45"/>
      <c r="BH1038" s="45"/>
      <c r="BI1038" s="45"/>
      <c r="BJ1038" s="45"/>
      <c r="BK1038" s="45"/>
      <c r="BL1038" s="45"/>
      <c r="BM1038" s="45"/>
      <c r="BN1038" s="45"/>
      <c r="BO1038" s="45"/>
      <c r="BP1038" s="45"/>
      <c r="BQ1038" s="45"/>
      <c r="BR1038" s="47"/>
      <c r="BS1038" s="47"/>
      <c r="BT1038" s="47"/>
      <c r="BU1038" s="47"/>
      <c r="BV1038" s="47"/>
      <c r="BW1038" s="47"/>
      <c r="BX1038" s="47"/>
      <c r="BY1038" s="47"/>
      <c r="BZ1038" s="47"/>
      <c r="CA1038" s="47"/>
      <c r="CB1038" s="47"/>
      <c r="CC1038" s="47"/>
      <c r="CD1038" s="47"/>
      <c r="CE1038" s="47"/>
      <c r="CF1038" s="47"/>
      <c r="CG1038" s="47"/>
      <c r="CH1038" s="47"/>
      <c r="CI1038" s="47"/>
      <c r="CJ1038" s="47"/>
      <c r="CK1038" s="47"/>
      <c r="CL1038" s="47"/>
      <c r="CM1038" s="47"/>
      <c r="CN1038" s="47"/>
      <c r="CO1038" s="47"/>
      <c r="CP1038" s="47"/>
      <c r="CQ1038" s="47"/>
      <c r="CR1038" s="47"/>
      <c r="CS1038" s="47"/>
      <c r="CT1038" s="47"/>
      <c r="CU1038" s="47"/>
      <c r="CV1038" s="47"/>
      <c r="CW1038" s="47"/>
      <c r="CX1038" s="47"/>
      <c r="CY1038" s="47"/>
      <c r="CZ1038" s="47"/>
      <c r="DA1038" s="47"/>
      <c r="DB1038" s="47"/>
      <c r="DC1038" s="47"/>
      <c r="DD1038" s="47"/>
      <c r="DE1038" s="47"/>
      <c r="DF1038" s="47"/>
      <c r="DG1038" s="47"/>
      <c r="DH1038" s="47"/>
      <c r="DI1038" s="47"/>
      <c r="DJ1038" s="47"/>
      <c r="DK1038" s="47"/>
      <c r="DL1038" s="47"/>
      <c r="DM1038" s="47"/>
      <c r="DN1038" s="47"/>
      <c r="DO1038" s="47"/>
      <c r="DP1038" s="47"/>
      <c r="DQ1038" s="47"/>
      <c r="DR1038" s="47"/>
      <c r="DS1038" s="47"/>
      <c r="DT1038" s="47"/>
      <c r="DU1038" s="47"/>
      <c r="DV1038" s="47"/>
      <c r="DW1038" s="47"/>
      <c r="DX1038" s="47"/>
      <c r="DY1038" s="47"/>
      <c r="DZ1038" s="47"/>
      <c r="EA1038" s="47"/>
      <c r="EB1038" s="47"/>
      <c r="EC1038" s="47"/>
      <c r="ED1038" s="47"/>
      <c r="EE1038" s="47"/>
      <c r="EF1038" s="47"/>
      <c r="EG1038" s="47"/>
      <c r="EH1038" s="47"/>
      <c r="EI1038" s="47"/>
      <c r="EJ1038" s="47"/>
      <c r="EK1038" s="47"/>
      <c r="EL1038" s="47"/>
      <c r="EM1038" s="47"/>
      <c r="EN1038" s="47"/>
      <c r="EO1038" s="47"/>
      <c r="EP1038" s="47"/>
      <c r="EQ1038" s="47"/>
      <c r="ER1038" s="47"/>
      <c r="ES1038" s="47"/>
      <c r="EX1038" s="48"/>
      <c r="EY1038" s="48"/>
      <c r="EZ1038" s="48"/>
      <c r="FA1038" s="48"/>
      <c r="FB1038" s="48"/>
      <c r="FC1038" s="48"/>
      <c r="FD1038" s="48"/>
    </row>
    <row r="1039" spans="1:160" s="19" customFormat="1" ht="15" customHeight="1" x14ac:dyDescent="0.25">
      <c r="A1039" s="82"/>
      <c r="B1039" s="82"/>
      <c r="C1039" s="82"/>
      <c r="AF1039" s="82"/>
      <c r="AG1039" s="82"/>
      <c r="AH1039" s="81"/>
      <c r="AI1039" s="45"/>
      <c r="AJ1039" s="46"/>
      <c r="AK1039" s="46"/>
      <c r="AL1039" s="46"/>
      <c r="AM1039" s="46"/>
      <c r="AN1039" s="45"/>
      <c r="AO1039" s="45"/>
      <c r="AP1039" s="45"/>
      <c r="AQ1039" s="45"/>
      <c r="AR1039" s="45"/>
      <c r="AS1039" s="45"/>
      <c r="AT1039" s="45"/>
      <c r="AU1039" s="45"/>
      <c r="AV1039" s="45"/>
      <c r="AW1039" s="45"/>
      <c r="AX1039" s="45"/>
      <c r="AY1039" s="45"/>
      <c r="AZ1039" s="45"/>
      <c r="BA1039" s="45"/>
      <c r="BB1039" s="45"/>
      <c r="BC1039" s="45"/>
      <c r="BD1039" s="45"/>
      <c r="BE1039" s="45"/>
      <c r="BF1039" s="45"/>
      <c r="BG1039" s="45"/>
      <c r="BH1039" s="45"/>
      <c r="BI1039" s="45"/>
      <c r="BJ1039" s="45"/>
      <c r="BK1039" s="45"/>
      <c r="BL1039" s="45"/>
      <c r="BM1039" s="45"/>
      <c r="BN1039" s="45"/>
      <c r="BO1039" s="45"/>
      <c r="BP1039" s="45"/>
      <c r="BQ1039" s="45"/>
      <c r="BR1039" s="47"/>
      <c r="BS1039" s="47"/>
      <c r="BT1039" s="47"/>
      <c r="BU1039" s="47"/>
      <c r="BV1039" s="47"/>
      <c r="BW1039" s="47"/>
      <c r="BX1039" s="47"/>
      <c r="BY1039" s="47"/>
      <c r="BZ1039" s="47"/>
      <c r="CA1039" s="47"/>
      <c r="CB1039" s="47"/>
      <c r="CC1039" s="47"/>
      <c r="CD1039" s="47"/>
      <c r="CE1039" s="47"/>
      <c r="CF1039" s="47"/>
      <c r="CG1039" s="47"/>
      <c r="CH1039" s="47"/>
      <c r="CI1039" s="47"/>
      <c r="CJ1039" s="47"/>
      <c r="CK1039" s="47"/>
      <c r="CL1039" s="47"/>
      <c r="CM1039" s="47"/>
      <c r="CN1039" s="47"/>
      <c r="CO1039" s="47"/>
      <c r="CP1039" s="47"/>
      <c r="CQ1039" s="47"/>
      <c r="CR1039" s="47"/>
      <c r="CS1039" s="47"/>
      <c r="CT1039" s="47"/>
      <c r="CU1039" s="47"/>
      <c r="CV1039" s="47"/>
      <c r="CW1039" s="47"/>
      <c r="CX1039" s="47"/>
      <c r="CY1039" s="47"/>
      <c r="CZ1039" s="47"/>
      <c r="DA1039" s="47"/>
      <c r="DB1039" s="47"/>
      <c r="DC1039" s="47"/>
      <c r="DD1039" s="47"/>
      <c r="DE1039" s="47"/>
      <c r="DF1039" s="47"/>
      <c r="DG1039" s="47"/>
      <c r="DH1039" s="47"/>
      <c r="DI1039" s="47"/>
      <c r="DJ1039" s="47"/>
      <c r="DK1039" s="47"/>
      <c r="DL1039" s="47"/>
      <c r="DM1039" s="47"/>
      <c r="DN1039" s="47"/>
      <c r="DO1039" s="47"/>
      <c r="DP1039" s="47"/>
      <c r="DQ1039" s="47"/>
      <c r="DR1039" s="47"/>
      <c r="DS1039" s="47"/>
      <c r="DT1039" s="47"/>
      <c r="DU1039" s="47"/>
      <c r="DV1039" s="47"/>
      <c r="DW1039" s="47"/>
      <c r="DX1039" s="47"/>
      <c r="DY1039" s="47"/>
      <c r="DZ1039" s="47"/>
      <c r="EA1039" s="47"/>
      <c r="EB1039" s="47"/>
      <c r="EC1039" s="47"/>
      <c r="ED1039" s="47"/>
      <c r="EE1039" s="47"/>
      <c r="EF1039" s="47"/>
      <c r="EG1039" s="47"/>
      <c r="EH1039" s="47"/>
      <c r="EI1039" s="47"/>
      <c r="EJ1039" s="47"/>
      <c r="EK1039" s="47"/>
      <c r="EL1039" s="47"/>
      <c r="EM1039" s="47"/>
      <c r="EN1039" s="47"/>
      <c r="EO1039" s="47"/>
      <c r="EP1039" s="47"/>
      <c r="EQ1039" s="47"/>
      <c r="ER1039" s="47"/>
      <c r="ES1039" s="47"/>
      <c r="EX1039" s="48"/>
      <c r="EY1039" s="48"/>
      <c r="EZ1039" s="48"/>
      <c r="FA1039" s="48"/>
      <c r="FB1039" s="48"/>
      <c r="FC1039" s="48"/>
      <c r="FD1039" s="48"/>
    </row>
    <row r="1040" spans="1:160" s="19" customFormat="1" ht="15" customHeight="1" x14ac:dyDescent="0.25">
      <c r="A1040" s="82"/>
      <c r="B1040" s="82"/>
      <c r="C1040" s="82"/>
      <c r="AF1040" s="82"/>
      <c r="AG1040" s="82"/>
      <c r="AH1040" s="81"/>
      <c r="AI1040" s="45"/>
      <c r="AJ1040" s="46"/>
      <c r="AK1040" s="46"/>
      <c r="AL1040" s="46"/>
      <c r="AM1040" s="46"/>
      <c r="AN1040" s="45"/>
      <c r="AO1040" s="45"/>
      <c r="AP1040" s="45"/>
      <c r="AQ1040" s="45"/>
      <c r="AR1040" s="45"/>
      <c r="AS1040" s="45"/>
      <c r="AT1040" s="45"/>
      <c r="AU1040" s="45"/>
      <c r="AV1040" s="45"/>
      <c r="AW1040" s="45"/>
      <c r="AX1040" s="45"/>
      <c r="AY1040" s="45"/>
      <c r="AZ1040" s="45"/>
      <c r="BA1040" s="45"/>
      <c r="BB1040" s="45"/>
      <c r="BC1040" s="45"/>
      <c r="BD1040" s="45"/>
      <c r="BE1040" s="45"/>
      <c r="BF1040" s="45"/>
      <c r="BG1040" s="45"/>
      <c r="BH1040" s="45"/>
      <c r="BI1040" s="45"/>
      <c r="BJ1040" s="45"/>
      <c r="BK1040" s="45"/>
      <c r="BL1040" s="45"/>
      <c r="BM1040" s="45"/>
      <c r="BN1040" s="45"/>
      <c r="BO1040" s="45"/>
      <c r="BP1040" s="45"/>
      <c r="BQ1040" s="45"/>
      <c r="BR1040" s="47"/>
      <c r="BS1040" s="47"/>
      <c r="BT1040" s="47"/>
      <c r="BU1040" s="47"/>
      <c r="BV1040" s="47"/>
      <c r="BW1040" s="47"/>
      <c r="BX1040" s="47"/>
      <c r="BY1040" s="47"/>
      <c r="BZ1040" s="47"/>
      <c r="CA1040" s="47"/>
      <c r="CB1040" s="47"/>
      <c r="CC1040" s="47"/>
      <c r="CD1040" s="47"/>
      <c r="CE1040" s="47"/>
      <c r="CF1040" s="47"/>
      <c r="CG1040" s="47"/>
      <c r="CH1040" s="47"/>
      <c r="CI1040" s="47"/>
      <c r="CJ1040" s="47"/>
      <c r="CK1040" s="47"/>
      <c r="CL1040" s="47"/>
      <c r="CM1040" s="47"/>
      <c r="CN1040" s="47"/>
      <c r="CO1040" s="47"/>
      <c r="CP1040" s="47"/>
      <c r="CQ1040" s="47"/>
      <c r="CR1040" s="47"/>
      <c r="CS1040" s="47"/>
      <c r="CT1040" s="47"/>
      <c r="CU1040" s="47"/>
      <c r="CV1040" s="47"/>
      <c r="CW1040" s="47"/>
      <c r="CX1040" s="47"/>
      <c r="CY1040" s="47"/>
      <c r="CZ1040" s="47"/>
      <c r="DA1040" s="47"/>
      <c r="DB1040" s="47"/>
      <c r="DC1040" s="47"/>
      <c r="DD1040" s="47"/>
      <c r="DE1040" s="47"/>
      <c r="DF1040" s="47"/>
      <c r="DG1040" s="47"/>
      <c r="DH1040" s="47"/>
      <c r="DI1040" s="47"/>
      <c r="DJ1040" s="47"/>
      <c r="DK1040" s="47"/>
      <c r="DL1040" s="47"/>
      <c r="DM1040" s="47"/>
      <c r="DN1040" s="47"/>
      <c r="DO1040" s="47"/>
      <c r="DP1040" s="47"/>
      <c r="DQ1040" s="47"/>
      <c r="DR1040" s="47"/>
      <c r="DS1040" s="47"/>
      <c r="DT1040" s="47"/>
      <c r="DU1040" s="47"/>
      <c r="DV1040" s="47"/>
      <c r="DW1040" s="47"/>
      <c r="DX1040" s="47"/>
      <c r="DY1040" s="47"/>
      <c r="DZ1040" s="47"/>
      <c r="EA1040" s="47"/>
      <c r="EB1040" s="47"/>
      <c r="EC1040" s="47"/>
      <c r="ED1040" s="47"/>
      <c r="EE1040" s="47"/>
      <c r="EF1040" s="47"/>
      <c r="EG1040" s="47"/>
      <c r="EH1040" s="47"/>
      <c r="EI1040" s="47"/>
      <c r="EJ1040" s="47"/>
      <c r="EK1040" s="47"/>
      <c r="EL1040" s="47"/>
      <c r="EM1040" s="47"/>
      <c r="EN1040" s="47"/>
      <c r="EO1040" s="47"/>
      <c r="EP1040" s="47"/>
      <c r="EQ1040" s="47"/>
      <c r="ER1040" s="47"/>
      <c r="ES1040" s="47"/>
      <c r="EX1040" s="48"/>
      <c r="EY1040" s="48"/>
      <c r="EZ1040" s="48"/>
      <c r="FA1040" s="48"/>
      <c r="FB1040" s="48"/>
      <c r="FC1040" s="48"/>
      <c r="FD1040" s="48"/>
    </row>
    <row r="1041" spans="1:160" s="19" customFormat="1" ht="15" customHeight="1" x14ac:dyDescent="0.25">
      <c r="A1041" s="82"/>
      <c r="B1041" s="82"/>
      <c r="C1041" s="82"/>
      <c r="AF1041" s="82"/>
      <c r="AG1041" s="82"/>
      <c r="AH1041" s="81"/>
      <c r="AI1041" s="45"/>
      <c r="AJ1041" s="46"/>
      <c r="AK1041" s="46"/>
      <c r="AL1041" s="46"/>
      <c r="AM1041" s="46"/>
      <c r="AN1041" s="45"/>
      <c r="AO1041" s="45"/>
      <c r="AP1041" s="45"/>
      <c r="AQ1041" s="45"/>
      <c r="AR1041" s="45"/>
      <c r="AS1041" s="45"/>
      <c r="AT1041" s="45"/>
      <c r="AU1041" s="45"/>
      <c r="AV1041" s="45"/>
      <c r="AW1041" s="45"/>
      <c r="AX1041" s="45"/>
      <c r="AY1041" s="45"/>
      <c r="AZ1041" s="45"/>
      <c r="BA1041" s="45"/>
      <c r="BB1041" s="45"/>
      <c r="BC1041" s="45"/>
      <c r="BD1041" s="45"/>
      <c r="BE1041" s="45"/>
      <c r="BF1041" s="45"/>
      <c r="BG1041" s="45"/>
      <c r="BH1041" s="45"/>
      <c r="BI1041" s="45"/>
      <c r="BJ1041" s="45"/>
      <c r="BK1041" s="45"/>
      <c r="BL1041" s="45"/>
      <c r="BM1041" s="45"/>
      <c r="BN1041" s="45"/>
      <c r="BO1041" s="45"/>
      <c r="BP1041" s="45"/>
      <c r="BQ1041" s="45"/>
      <c r="BR1041" s="47"/>
      <c r="BS1041" s="47"/>
      <c r="BT1041" s="47"/>
      <c r="BU1041" s="47"/>
      <c r="BV1041" s="47"/>
      <c r="BW1041" s="47"/>
      <c r="BX1041" s="47"/>
      <c r="BY1041" s="47"/>
      <c r="BZ1041" s="47"/>
      <c r="CA1041" s="47"/>
      <c r="CB1041" s="47"/>
      <c r="CC1041" s="47"/>
      <c r="CD1041" s="47"/>
      <c r="CE1041" s="47"/>
      <c r="CF1041" s="47"/>
      <c r="CG1041" s="47"/>
      <c r="CH1041" s="47"/>
      <c r="CI1041" s="47"/>
      <c r="CJ1041" s="47"/>
      <c r="CK1041" s="47"/>
      <c r="CL1041" s="47"/>
      <c r="CM1041" s="47"/>
      <c r="CN1041" s="47"/>
      <c r="CO1041" s="47"/>
      <c r="CP1041" s="47"/>
      <c r="CQ1041" s="47"/>
      <c r="CR1041" s="47"/>
      <c r="CS1041" s="47"/>
      <c r="CT1041" s="47"/>
      <c r="CU1041" s="47"/>
      <c r="CV1041" s="47"/>
      <c r="CW1041" s="47"/>
      <c r="CX1041" s="47"/>
      <c r="CY1041" s="47"/>
      <c r="CZ1041" s="47"/>
      <c r="DA1041" s="47"/>
      <c r="DB1041" s="47"/>
      <c r="DC1041" s="47"/>
      <c r="DD1041" s="47"/>
      <c r="DE1041" s="47"/>
      <c r="DF1041" s="47"/>
      <c r="DG1041" s="47"/>
      <c r="DH1041" s="47"/>
      <c r="DI1041" s="47"/>
      <c r="DJ1041" s="47"/>
      <c r="DK1041" s="47"/>
      <c r="DL1041" s="47"/>
      <c r="DM1041" s="47"/>
      <c r="DN1041" s="47"/>
      <c r="DO1041" s="47"/>
      <c r="DP1041" s="47"/>
      <c r="DQ1041" s="47"/>
      <c r="DR1041" s="47"/>
      <c r="DS1041" s="47"/>
      <c r="DT1041" s="47"/>
      <c r="DU1041" s="47"/>
      <c r="DV1041" s="47"/>
      <c r="DW1041" s="47"/>
      <c r="DX1041" s="47"/>
      <c r="DY1041" s="47"/>
      <c r="DZ1041" s="47"/>
      <c r="EA1041" s="47"/>
      <c r="EB1041" s="47"/>
      <c r="EC1041" s="47"/>
      <c r="ED1041" s="47"/>
      <c r="EE1041" s="47"/>
      <c r="EF1041" s="47"/>
      <c r="EG1041" s="47"/>
      <c r="EH1041" s="47"/>
      <c r="EI1041" s="47"/>
      <c r="EJ1041" s="47"/>
      <c r="EK1041" s="47"/>
      <c r="EL1041" s="47"/>
      <c r="EM1041" s="47"/>
      <c r="EN1041" s="47"/>
      <c r="EO1041" s="47"/>
      <c r="EP1041" s="47"/>
      <c r="EQ1041" s="47"/>
      <c r="ER1041" s="47"/>
      <c r="ES1041" s="47"/>
      <c r="EX1041" s="48"/>
      <c r="EY1041" s="48"/>
      <c r="EZ1041" s="48"/>
      <c r="FA1041" s="48"/>
      <c r="FB1041" s="48"/>
      <c r="FC1041" s="48"/>
      <c r="FD1041" s="48"/>
    </row>
    <row r="1042" spans="1:160" s="19" customFormat="1" ht="15" customHeight="1" x14ac:dyDescent="0.25">
      <c r="A1042" s="82"/>
      <c r="B1042" s="82"/>
      <c r="C1042" s="82"/>
      <c r="AF1042" s="82"/>
      <c r="AG1042" s="82"/>
      <c r="AH1042" s="81"/>
      <c r="AI1042" s="45"/>
      <c r="AJ1042" s="46"/>
      <c r="AK1042" s="46"/>
      <c r="AL1042" s="46"/>
      <c r="AM1042" s="46"/>
      <c r="AN1042" s="45"/>
      <c r="AO1042" s="45"/>
      <c r="AP1042" s="45"/>
      <c r="AQ1042" s="45"/>
      <c r="AR1042" s="45"/>
      <c r="AS1042" s="45"/>
      <c r="AT1042" s="45"/>
      <c r="AU1042" s="45"/>
      <c r="AV1042" s="45"/>
      <c r="AW1042" s="45"/>
      <c r="AX1042" s="45"/>
      <c r="AY1042" s="45"/>
      <c r="AZ1042" s="45"/>
      <c r="BA1042" s="45"/>
      <c r="BB1042" s="45"/>
      <c r="BC1042" s="45"/>
      <c r="BD1042" s="45"/>
      <c r="BE1042" s="45"/>
      <c r="BF1042" s="45"/>
      <c r="BG1042" s="45"/>
      <c r="BH1042" s="45"/>
      <c r="BI1042" s="45"/>
      <c r="BJ1042" s="45"/>
      <c r="BK1042" s="45"/>
      <c r="BL1042" s="45"/>
      <c r="BM1042" s="45"/>
      <c r="BN1042" s="45"/>
      <c r="BO1042" s="45"/>
      <c r="BP1042" s="45"/>
      <c r="BQ1042" s="45"/>
      <c r="BR1042" s="47"/>
      <c r="BS1042" s="47"/>
      <c r="BT1042" s="47"/>
      <c r="BU1042" s="47"/>
      <c r="BV1042" s="47"/>
      <c r="BW1042" s="47"/>
      <c r="BX1042" s="47"/>
      <c r="BY1042" s="47"/>
      <c r="BZ1042" s="47"/>
      <c r="CA1042" s="47"/>
      <c r="CB1042" s="47"/>
      <c r="CC1042" s="47"/>
      <c r="CD1042" s="47"/>
      <c r="CE1042" s="47"/>
      <c r="CF1042" s="47"/>
      <c r="CG1042" s="47"/>
      <c r="CH1042" s="47"/>
      <c r="CI1042" s="47"/>
      <c r="CJ1042" s="47"/>
      <c r="CK1042" s="47"/>
      <c r="CL1042" s="47"/>
      <c r="CM1042" s="47"/>
      <c r="CN1042" s="47"/>
      <c r="CO1042" s="47"/>
      <c r="CP1042" s="47"/>
      <c r="CQ1042" s="47"/>
      <c r="CR1042" s="47"/>
      <c r="CS1042" s="47"/>
      <c r="CT1042" s="47"/>
      <c r="CU1042" s="47"/>
      <c r="CV1042" s="47"/>
      <c r="CW1042" s="47"/>
      <c r="CX1042" s="47"/>
      <c r="CY1042" s="47"/>
      <c r="CZ1042" s="47"/>
      <c r="DA1042" s="47"/>
      <c r="DB1042" s="47"/>
      <c r="DC1042" s="47"/>
      <c r="DD1042" s="47"/>
      <c r="DE1042" s="47"/>
      <c r="DF1042" s="47"/>
      <c r="DG1042" s="47"/>
      <c r="DH1042" s="47"/>
      <c r="DI1042" s="47"/>
      <c r="DJ1042" s="47"/>
      <c r="DK1042" s="47"/>
      <c r="DL1042" s="47"/>
      <c r="DM1042" s="47"/>
      <c r="DN1042" s="47"/>
      <c r="DO1042" s="47"/>
      <c r="DP1042" s="47"/>
      <c r="DQ1042" s="47"/>
      <c r="DR1042" s="47"/>
      <c r="DS1042" s="47"/>
      <c r="DT1042" s="47"/>
      <c r="DU1042" s="47"/>
      <c r="DV1042" s="47"/>
      <c r="DW1042" s="47"/>
      <c r="DX1042" s="47"/>
      <c r="DY1042" s="47"/>
      <c r="DZ1042" s="47"/>
      <c r="EA1042" s="47"/>
      <c r="EB1042" s="47"/>
      <c r="EC1042" s="47"/>
      <c r="ED1042" s="47"/>
      <c r="EE1042" s="47"/>
      <c r="EF1042" s="47"/>
      <c r="EG1042" s="47"/>
      <c r="EH1042" s="47"/>
      <c r="EI1042" s="47"/>
      <c r="EJ1042" s="47"/>
      <c r="EK1042" s="47"/>
      <c r="EL1042" s="47"/>
      <c r="EM1042" s="47"/>
      <c r="EN1042" s="47"/>
      <c r="EO1042" s="47"/>
      <c r="EP1042" s="47"/>
      <c r="EQ1042" s="47"/>
      <c r="ER1042" s="47"/>
      <c r="ES1042" s="47"/>
      <c r="EX1042" s="48"/>
      <c r="EY1042" s="48"/>
      <c r="EZ1042" s="48"/>
      <c r="FA1042" s="48"/>
      <c r="FB1042" s="48"/>
      <c r="FC1042" s="48"/>
      <c r="FD1042" s="48"/>
    </row>
    <row r="1043" spans="1:160" s="19" customFormat="1" ht="15" customHeight="1" x14ac:dyDescent="0.25">
      <c r="A1043" s="82"/>
      <c r="B1043" s="82"/>
      <c r="C1043" s="82"/>
      <c r="AF1043" s="82"/>
      <c r="AG1043" s="82"/>
      <c r="AH1043" s="81"/>
      <c r="AI1043" s="45"/>
      <c r="AJ1043" s="46"/>
      <c r="AK1043" s="46"/>
      <c r="AL1043" s="46"/>
      <c r="AM1043" s="46"/>
      <c r="AN1043" s="45"/>
      <c r="AO1043" s="45"/>
      <c r="AP1043" s="45"/>
      <c r="AQ1043" s="45"/>
      <c r="AR1043" s="45"/>
      <c r="AS1043" s="45"/>
      <c r="AT1043" s="45"/>
      <c r="AU1043" s="45"/>
      <c r="AV1043" s="45"/>
      <c r="AW1043" s="45"/>
      <c r="AX1043" s="45"/>
      <c r="AY1043" s="45"/>
      <c r="AZ1043" s="45"/>
      <c r="BA1043" s="45"/>
      <c r="BB1043" s="45"/>
      <c r="BC1043" s="45"/>
      <c r="BD1043" s="45"/>
      <c r="BE1043" s="45"/>
      <c r="BF1043" s="45"/>
      <c r="BG1043" s="45"/>
      <c r="BH1043" s="45"/>
      <c r="BI1043" s="45"/>
      <c r="BJ1043" s="45"/>
      <c r="BK1043" s="45"/>
      <c r="BL1043" s="45"/>
      <c r="BM1043" s="45"/>
      <c r="BN1043" s="45"/>
      <c r="BO1043" s="45"/>
      <c r="BP1043" s="45"/>
      <c r="BQ1043" s="45"/>
      <c r="BR1043" s="47"/>
      <c r="BS1043" s="47"/>
      <c r="BT1043" s="47"/>
      <c r="BU1043" s="47"/>
      <c r="BV1043" s="47"/>
      <c r="BW1043" s="47"/>
      <c r="BX1043" s="47"/>
      <c r="BY1043" s="47"/>
      <c r="BZ1043" s="47"/>
      <c r="CA1043" s="47"/>
      <c r="CB1043" s="47"/>
      <c r="CC1043" s="47"/>
      <c r="CD1043" s="47"/>
      <c r="CE1043" s="47"/>
      <c r="CF1043" s="47"/>
      <c r="CG1043" s="47"/>
      <c r="CH1043" s="47"/>
      <c r="CI1043" s="47"/>
      <c r="CJ1043" s="47"/>
      <c r="CK1043" s="47"/>
      <c r="CL1043" s="47"/>
      <c r="CM1043" s="47"/>
      <c r="CN1043" s="47"/>
      <c r="CO1043" s="47"/>
      <c r="CP1043" s="47"/>
      <c r="CQ1043" s="47"/>
      <c r="CR1043" s="47"/>
      <c r="CS1043" s="47"/>
      <c r="CT1043" s="47"/>
      <c r="CU1043" s="47"/>
      <c r="CV1043" s="47"/>
      <c r="CW1043" s="47"/>
      <c r="CX1043" s="47"/>
      <c r="CY1043" s="47"/>
      <c r="CZ1043" s="47"/>
      <c r="DA1043" s="47"/>
      <c r="DB1043" s="47"/>
      <c r="DC1043" s="47"/>
      <c r="DD1043" s="47"/>
      <c r="DE1043" s="47"/>
      <c r="DF1043" s="47"/>
      <c r="DG1043" s="47"/>
      <c r="DH1043" s="47"/>
      <c r="DI1043" s="47"/>
      <c r="DJ1043" s="47"/>
      <c r="DK1043" s="47"/>
      <c r="DL1043" s="47"/>
      <c r="DM1043" s="47"/>
      <c r="DN1043" s="47"/>
      <c r="DO1043" s="47"/>
      <c r="DP1043" s="47"/>
      <c r="DQ1043" s="47"/>
      <c r="DR1043" s="47"/>
      <c r="DS1043" s="47"/>
      <c r="DT1043" s="47"/>
      <c r="DU1043" s="47"/>
      <c r="DV1043" s="47"/>
      <c r="DW1043" s="47"/>
      <c r="DX1043" s="47"/>
      <c r="DY1043" s="47"/>
      <c r="DZ1043" s="47"/>
      <c r="EA1043" s="47"/>
      <c r="EB1043" s="47"/>
      <c r="EC1043" s="47"/>
      <c r="ED1043" s="47"/>
      <c r="EE1043" s="47"/>
      <c r="EF1043" s="47"/>
      <c r="EG1043" s="47"/>
      <c r="EH1043" s="47"/>
      <c r="EI1043" s="47"/>
      <c r="EJ1043" s="47"/>
      <c r="EK1043" s="47"/>
      <c r="EL1043" s="47"/>
      <c r="EM1043" s="47"/>
      <c r="EN1043" s="47"/>
      <c r="EO1043" s="47"/>
      <c r="EP1043" s="47"/>
      <c r="EQ1043" s="47"/>
      <c r="ER1043" s="47"/>
      <c r="ES1043" s="47"/>
      <c r="EX1043" s="48"/>
      <c r="EY1043" s="48"/>
      <c r="EZ1043" s="48"/>
      <c r="FA1043" s="48"/>
      <c r="FB1043" s="48"/>
      <c r="FC1043" s="48"/>
      <c r="FD1043" s="48"/>
    </row>
    <row r="1044" spans="1:160" s="19" customFormat="1" ht="15" customHeight="1" x14ac:dyDescent="0.25">
      <c r="A1044" s="82"/>
      <c r="B1044" s="82"/>
      <c r="C1044" s="82"/>
      <c r="AF1044" s="82"/>
      <c r="AG1044" s="82"/>
      <c r="AH1044" s="81"/>
      <c r="AI1044" s="45"/>
      <c r="AJ1044" s="46"/>
      <c r="AK1044" s="46"/>
      <c r="AL1044" s="46"/>
      <c r="AM1044" s="46"/>
      <c r="AN1044" s="45"/>
      <c r="AO1044" s="45"/>
      <c r="AP1044" s="45"/>
      <c r="AQ1044" s="45"/>
      <c r="AR1044" s="45"/>
      <c r="AS1044" s="45"/>
      <c r="AT1044" s="45"/>
      <c r="AU1044" s="45"/>
      <c r="AV1044" s="45"/>
      <c r="AW1044" s="45"/>
      <c r="AX1044" s="45"/>
      <c r="AY1044" s="45"/>
      <c r="AZ1044" s="45"/>
      <c r="BA1044" s="45"/>
      <c r="BB1044" s="45"/>
      <c r="BC1044" s="45"/>
      <c r="BD1044" s="45"/>
      <c r="BE1044" s="45"/>
      <c r="BF1044" s="45"/>
      <c r="BG1044" s="45"/>
      <c r="BH1044" s="45"/>
      <c r="BI1044" s="45"/>
      <c r="BJ1044" s="45"/>
      <c r="BK1044" s="45"/>
      <c r="BL1044" s="45"/>
      <c r="BM1044" s="45"/>
      <c r="BN1044" s="45"/>
      <c r="BO1044" s="45"/>
      <c r="BP1044" s="45"/>
      <c r="BQ1044" s="45"/>
      <c r="BR1044" s="47"/>
      <c r="BS1044" s="47"/>
      <c r="BT1044" s="47"/>
      <c r="BU1044" s="47"/>
      <c r="BV1044" s="47"/>
      <c r="BW1044" s="47"/>
      <c r="BX1044" s="47"/>
      <c r="BY1044" s="47"/>
      <c r="BZ1044" s="47"/>
      <c r="CA1044" s="47"/>
      <c r="CB1044" s="47"/>
      <c r="CC1044" s="47"/>
      <c r="CD1044" s="47"/>
      <c r="CE1044" s="47"/>
      <c r="CF1044" s="47"/>
      <c r="CG1044" s="47"/>
      <c r="CH1044" s="47"/>
      <c r="CI1044" s="47"/>
      <c r="CJ1044" s="47"/>
      <c r="CK1044" s="47"/>
      <c r="CL1044" s="47"/>
      <c r="CM1044" s="47"/>
      <c r="CN1044" s="47"/>
      <c r="CO1044" s="47"/>
      <c r="CP1044" s="47"/>
      <c r="CQ1044" s="47"/>
      <c r="CR1044" s="47"/>
      <c r="CS1044" s="47"/>
      <c r="CT1044" s="47"/>
      <c r="CU1044" s="47"/>
      <c r="CV1044" s="47"/>
      <c r="CW1044" s="47"/>
      <c r="CX1044" s="47"/>
      <c r="CY1044" s="47"/>
      <c r="CZ1044" s="47"/>
      <c r="DA1044" s="47"/>
      <c r="DB1044" s="47"/>
      <c r="DC1044" s="47"/>
      <c r="DD1044" s="47"/>
      <c r="DE1044" s="47"/>
      <c r="DF1044" s="47"/>
      <c r="DG1044" s="47"/>
      <c r="DH1044" s="47"/>
      <c r="DI1044" s="47"/>
      <c r="DJ1044" s="47"/>
      <c r="DK1044" s="47"/>
      <c r="DL1044" s="47"/>
      <c r="DM1044" s="47"/>
      <c r="DN1044" s="47"/>
      <c r="DO1044" s="47"/>
      <c r="DP1044" s="47"/>
      <c r="DQ1044" s="47"/>
      <c r="DR1044" s="47"/>
      <c r="DS1044" s="47"/>
      <c r="DT1044" s="47"/>
      <c r="DU1044" s="47"/>
      <c r="DV1044" s="47"/>
      <c r="DW1044" s="47"/>
      <c r="DX1044" s="47"/>
      <c r="DY1044" s="47"/>
      <c r="DZ1044" s="47"/>
      <c r="EA1044" s="47"/>
      <c r="EB1044" s="47"/>
      <c r="EC1044" s="47"/>
      <c r="ED1044" s="47"/>
      <c r="EE1044" s="47"/>
      <c r="EF1044" s="47"/>
      <c r="EG1044" s="47"/>
      <c r="EH1044" s="47"/>
      <c r="EI1044" s="47"/>
      <c r="EJ1044" s="47"/>
      <c r="EK1044" s="47"/>
      <c r="EL1044" s="47"/>
      <c r="EM1044" s="47"/>
      <c r="EN1044" s="47"/>
      <c r="EO1044" s="47"/>
      <c r="EP1044" s="47"/>
      <c r="EQ1044" s="47"/>
      <c r="ER1044" s="47"/>
      <c r="ES1044" s="47"/>
      <c r="EX1044" s="48"/>
      <c r="EY1044" s="48"/>
      <c r="EZ1044" s="48"/>
      <c r="FA1044" s="48"/>
      <c r="FB1044" s="48"/>
      <c r="FC1044" s="48"/>
      <c r="FD1044" s="48"/>
    </row>
    <row r="1045" spans="1:160" s="19" customFormat="1" ht="15" customHeight="1" x14ac:dyDescent="0.25">
      <c r="A1045" s="82"/>
      <c r="B1045" s="82"/>
      <c r="C1045" s="82"/>
      <c r="AF1045" s="82"/>
      <c r="AG1045" s="82"/>
      <c r="AH1045" s="81"/>
      <c r="AI1045" s="45"/>
      <c r="AJ1045" s="46"/>
      <c r="AK1045" s="46"/>
      <c r="AL1045" s="46"/>
      <c r="AM1045" s="46"/>
      <c r="AN1045" s="45"/>
      <c r="AO1045" s="45"/>
      <c r="AP1045" s="45"/>
      <c r="AQ1045" s="45"/>
      <c r="AR1045" s="45"/>
      <c r="AS1045" s="45"/>
      <c r="AT1045" s="45"/>
      <c r="AU1045" s="45"/>
      <c r="AV1045" s="45"/>
      <c r="AW1045" s="45"/>
      <c r="AX1045" s="45"/>
      <c r="AY1045" s="45"/>
      <c r="AZ1045" s="45"/>
      <c r="BA1045" s="45"/>
      <c r="BB1045" s="45"/>
      <c r="BC1045" s="45"/>
      <c r="BD1045" s="45"/>
      <c r="BE1045" s="45"/>
      <c r="BF1045" s="45"/>
      <c r="BG1045" s="45"/>
      <c r="BH1045" s="45"/>
      <c r="BI1045" s="45"/>
      <c r="BJ1045" s="45"/>
      <c r="BK1045" s="45"/>
      <c r="BL1045" s="45"/>
      <c r="BM1045" s="45"/>
      <c r="BN1045" s="45"/>
      <c r="BO1045" s="45"/>
      <c r="BP1045" s="45"/>
      <c r="BQ1045" s="45"/>
      <c r="BR1045" s="47"/>
      <c r="BS1045" s="47"/>
      <c r="BT1045" s="47"/>
      <c r="BU1045" s="47"/>
      <c r="BV1045" s="47"/>
      <c r="BW1045" s="47"/>
      <c r="BX1045" s="47"/>
      <c r="BY1045" s="47"/>
      <c r="BZ1045" s="47"/>
      <c r="CA1045" s="47"/>
      <c r="CB1045" s="47"/>
      <c r="CC1045" s="47"/>
      <c r="CD1045" s="47"/>
      <c r="CE1045" s="47"/>
      <c r="CF1045" s="47"/>
      <c r="CG1045" s="47"/>
      <c r="CH1045" s="47"/>
      <c r="CI1045" s="47"/>
      <c r="CJ1045" s="47"/>
      <c r="CK1045" s="47"/>
      <c r="CL1045" s="47"/>
      <c r="CM1045" s="47"/>
      <c r="CN1045" s="47"/>
      <c r="CO1045" s="47"/>
      <c r="CP1045" s="47"/>
      <c r="CQ1045" s="47"/>
      <c r="CR1045" s="47"/>
      <c r="CS1045" s="47"/>
      <c r="CT1045" s="47"/>
      <c r="CU1045" s="47"/>
      <c r="CV1045" s="47"/>
      <c r="CW1045" s="47"/>
      <c r="CX1045" s="47"/>
      <c r="CY1045" s="47"/>
      <c r="CZ1045" s="47"/>
      <c r="DA1045" s="47"/>
      <c r="DB1045" s="47"/>
      <c r="DC1045" s="47"/>
      <c r="DD1045" s="47"/>
      <c r="DE1045" s="47"/>
      <c r="DF1045" s="47"/>
      <c r="DG1045" s="47"/>
      <c r="DH1045" s="47"/>
      <c r="DI1045" s="47"/>
      <c r="DJ1045" s="47"/>
      <c r="DK1045" s="47"/>
      <c r="DL1045" s="47"/>
      <c r="DM1045" s="47"/>
      <c r="DN1045" s="47"/>
      <c r="DO1045" s="47"/>
      <c r="DP1045" s="47"/>
      <c r="DQ1045" s="47"/>
      <c r="DR1045" s="47"/>
      <c r="DS1045" s="47"/>
      <c r="DT1045" s="47"/>
      <c r="DU1045" s="47"/>
      <c r="DV1045" s="47"/>
      <c r="DW1045" s="47"/>
      <c r="DX1045" s="47"/>
      <c r="DY1045" s="47"/>
      <c r="DZ1045" s="47"/>
      <c r="EA1045" s="47"/>
      <c r="EB1045" s="47"/>
      <c r="EC1045" s="47"/>
      <c r="ED1045" s="47"/>
      <c r="EE1045" s="47"/>
      <c r="EF1045" s="47"/>
      <c r="EG1045" s="47"/>
      <c r="EH1045" s="47"/>
      <c r="EI1045" s="47"/>
      <c r="EJ1045" s="47"/>
      <c r="EK1045" s="47"/>
      <c r="EL1045" s="47"/>
      <c r="EM1045" s="47"/>
      <c r="EN1045" s="47"/>
      <c r="EO1045" s="47"/>
      <c r="EP1045" s="47"/>
      <c r="EQ1045" s="47"/>
      <c r="ER1045" s="47"/>
      <c r="ES1045" s="47"/>
      <c r="EX1045" s="48"/>
      <c r="EY1045" s="48"/>
      <c r="EZ1045" s="48"/>
      <c r="FA1045" s="48"/>
      <c r="FB1045" s="48"/>
      <c r="FC1045" s="48"/>
      <c r="FD1045" s="48"/>
    </row>
    <row r="1046" spans="1:160" s="19" customFormat="1" ht="15" customHeight="1" x14ac:dyDescent="0.25">
      <c r="A1046" s="82"/>
      <c r="B1046" s="82"/>
      <c r="C1046" s="82"/>
      <c r="AF1046" s="82"/>
      <c r="AG1046" s="82"/>
      <c r="AH1046" s="81"/>
      <c r="AI1046" s="45"/>
      <c r="AJ1046" s="46"/>
      <c r="AK1046" s="46"/>
      <c r="AL1046" s="46"/>
      <c r="AM1046" s="46"/>
      <c r="AN1046" s="45"/>
      <c r="AO1046" s="45"/>
      <c r="AP1046" s="45"/>
      <c r="AQ1046" s="45"/>
      <c r="AR1046" s="45"/>
      <c r="AS1046" s="45"/>
      <c r="AT1046" s="45"/>
      <c r="AU1046" s="45"/>
      <c r="AV1046" s="45"/>
      <c r="AW1046" s="45"/>
      <c r="AX1046" s="45"/>
      <c r="AY1046" s="45"/>
      <c r="AZ1046" s="45"/>
      <c r="BA1046" s="45"/>
      <c r="BB1046" s="45"/>
      <c r="BC1046" s="45"/>
      <c r="BD1046" s="45"/>
      <c r="BE1046" s="45"/>
      <c r="BF1046" s="45"/>
      <c r="BG1046" s="45"/>
      <c r="BH1046" s="45"/>
      <c r="BI1046" s="45"/>
      <c r="BJ1046" s="45"/>
      <c r="BK1046" s="45"/>
      <c r="BL1046" s="45"/>
      <c r="BM1046" s="45"/>
      <c r="BN1046" s="45"/>
      <c r="BO1046" s="45"/>
      <c r="BP1046" s="45"/>
      <c r="BQ1046" s="45"/>
      <c r="BR1046" s="47"/>
      <c r="BS1046" s="47"/>
      <c r="BT1046" s="47"/>
      <c r="BU1046" s="47"/>
      <c r="BV1046" s="47"/>
      <c r="BW1046" s="47"/>
      <c r="BX1046" s="47"/>
      <c r="BY1046" s="47"/>
      <c r="BZ1046" s="47"/>
      <c r="CA1046" s="47"/>
      <c r="CB1046" s="47"/>
      <c r="CC1046" s="47"/>
      <c r="CD1046" s="47"/>
      <c r="CE1046" s="47"/>
      <c r="CF1046" s="47"/>
      <c r="CG1046" s="47"/>
      <c r="CH1046" s="47"/>
      <c r="CI1046" s="47"/>
      <c r="CJ1046" s="47"/>
      <c r="CK1046" s="47"/>
      <c r="CL1046" s="47"/>
      <c r="CM1046" s="47"/>
      <c r="CN1046" s="47"/>
      <c r="CO1046" s="47"/>
      <c r="CP1046" s="47"/>
      <c r="CQ1046" s="47"/>
      <c r="CR1046" s="47"/>
      <c r="CS1046" s="47"/>
      <c r="CT1046" s="47"/>
      <c r="CU1046" s="47"/>
      <c r="CV1046" s="47"/>
      <c r="CW1046" s="47"/>
      <c r="CX1046" s="47"/>
      <c r="CY1046" s="47"/>
      <c r="CZ1046" s="47"/>
      <c r="DA1046" s="47"/>
      <c r="DB1046" s="47"/>
      <c r="DC1046" s="47"/>
      <c r="DD1046" s="47"/>
      <c r="DE1046" s="47"/>
      <c r="DF1046" s="47"/>
      <c r="DG1046" s="47"/>
      <c r="DH1046" s="47"/>
      <c r="DI1046" s="47"/>
      <c r="DJ1046" s="47"/>
      <c r="DK1046" s="47"/>
      <c r="DL1046" s="47"/>
      <c r="DM1046" s="47"/>
      <c r="DN1046" s="47"/>
      <c r="DO1046" s="47"/>
      <c r="DP1046" s="47"/>
      <c r="DQ1046" s="47"/>
      <c r="DR1046" s="47"/>
      <c r="DS1046" s="47"/>
      <c r="DT1046" s="47"/>
      <c r="DU1046" s="47"/>
      <c r="DV1046" s="47"/>
      <c r="DW1046" s="47"/>
      <c r="DX1046" s="47"/>
      <c r="DY1046" s="47"/>
      <c r="DZ1046" s="47"/>
      <c r="EA1046" s="47"/>
      <c r="EB1046" s="47"/>
      <c r="EC1046" s="47"/>
      <c r="ED1046" s="47"/>
      <c r="EE1046" s="47"/>
      <c r="EF1046" s="47"/>
      <c r="EG1046" s="47"/>
      <c r="EH1046" s="47"/>
      <c r="EI1046" s="47"/>
      <c r="EJ1046" s="47"/>
      <c r="EK1046" s="47"/>
      <c r="EL1046" s="47"/>
      <c r="EM1046" s="47"/>
      <c r="EN1046" s="47"/>
      <c r="EO1046" s="47"/>
      <c r="EP1046" s="47"/>
      <c r="EQ1046" s="47"/>
      <c r="ER1046" s="47"/>
      <c r="ES1046" s="47"/>
      <c r="EX1046" s="48"/>
      <c r="EY1046" s="48"/>
      <c r="EZ1046" s="48"/>
      <c r="FA1046" s="48"/>
      <c r="FB1046" s="48"/>
      <c r="FC1046" s="48"/>
      <c r="FD1046" s="48"/>
    </row>
    <row r="1047" spans="1:160" s="19" customFormat="1" ht="15" customHeight="1" x14ac:dyDescent="0.25">
      <c r="A1047" s="82"/>
      <c r="B1047" s="82"/>
      <c r="C1047" s="82"/>
      <c r="AF1047" s="82"/>
      <c r="AG1047" s="82"/>
      <c r="AH1047" s="81"/>
      <c r="AI1047" s="45"/>
      <c r="AJ1047" s="46"/>
      <c r="AK1047" s="46"/>
      <c r="AL1047" s="46"/>
      <c r="AM1047" s="46"/>
      <c r="AN1047" s="45"/>
      <c r="AO1047" s="45"/>
      <c r="AP1047" s="45"/>
      <c r="AQ1047" s="45"/>
      <c r="AR1047" s="45"/>
      <c r="AS1047" s="45"/>
      <c r="AT1047" s="45"/>
      <c r="AU1047" s="45"/>
      <c r="AV1047" s="45"/>
      <c r="AW1047" s="45"/>
      <c r="AX1047" s="45"/>
      <c r="AY1047" s="45"/>
      <c r="AZ1047" s="45"/>
      <c r="BA1047" s="45"/>
      <c r="BB1047" s="45"/>
      <c r="BC1047" s="45"/>
      <c r="BD1047" s="45"/>
      <c r="BE1047" s="45"/>
      <c r="BF1047" s="45"/>
      <c r="BG1047" s="45"/>
      <c r="BH1047" s="45"/>
      <c r="BI1047" s="45"/>
      <c r="BJ1047" s="45"/>
      <c r="BK1047" s="45"/>
      <c r="BL1047" s="45"/>
      <c r="BM1047" s="45"/>
      <c r="BN1047" s="45"/>
      <c r="BO1047" s="45"/>
      <c r="BP1047" s="45"/>
      <c r="BQ1047" s="45"/>
      <c r="BR1047" s="47"/>
      <c r="BS1047" s="47"/>
      <c r="BT1047" s="47"/>
      <c r="BU1047" s="47"/>
      <c r="BV1047" s="47"/>
      <c r="BW1047" s="47"/>
      <c r="BX1047" s="47"/>
      <c r="BY1047" s="47"/>
      <c r="BZ1047" s="47"/>
      <c r="CA1047" s="47"/>
      <c r="CB1047" s="47"/>
      <c r="CC1047" s="47"/>
      <c r="CD1047" s="47"/>
      <c r="CE1047" s="47"/>
      <c r="CF1047" s="47"/>
      <c r="CG1047" s="47"/>
      <c r="CH1047" s="47"/>
      <c r="CI1047" s="47"/>
      <c r="CJ1047" s="47"/>
      <c r="CK1047" s="47"/>
      <c r="CL1047" s="47"/>
      <c r="CM1047" s="47"/>
      <c r="CN1047" s="47"/>
      <c r="CO1047" s="47"/>
      <c r="CP1047" s="47"/>
      <c r="CQ1047" s="47"/>
      <c r="CR1047" s="47"/>
      <c r="CS1047" s="47"/>
      <c r="CT1047" s="47"/>
      <c r="CU1047" s="47"/>
      <c r="CV1047" s="47"/>
      <c r="CW1047" s="47"/>
      <c r="CX1047" s="47"/>
      <c r="CY1047" s="47"/>
      <c r="CZ1047" s="47"/>
      <c r="DA1047" s="47"/>
      <c r="DB1047" s="47"/>
      <c r="DC1047" s="47"/>
      <c r="DD1047" s="47"/>
      <c r="DE1047" s="47"/>
      <c r="DF1047" s="47"/>
      <c r="DG1047" s="47"/>
      <c r="DH1047" s="47"/>
      <c r="DI1047" s="47"/>
      <c r="DJ1047" s="47"/>
      <c r="DK1047" s="47"/>
      <c r="DL1047" s="47"/>
      <c r="DM1047" s="47"/>
      <c r="DN1047" s="47"/>
      <c r="DO1047" s="47"/>
      <c r="DP1047" s="47"/>
      <c r="DQ1047" s="47"/>
      <c r="DR1047" s="47"/>
      <c r="DS1047" s="47"/>
      <c r="DT1047" s="47"/>
      <c r="DU1047" s="47"/>
      <c r="DV1047" s="47"/>
      <c r="DW1047" s="47"/>
      <c r="DX1047" s="47"/>
      <c r="DY1047" s="47"/>
      <c r="DZ1047" s="47"/>
      <c r="EA1047" s="47"/>
      <c r="EB1047" s="47"/>
      <c r="EC1047" s="47"/>
      <c r="ED1047" s="47"/>
      <c r="EE1047" s="47"/>
      <c r="EF1047" s="47"/>
      <c r="EG1047" s="47"/>
      <c r="EH1047" s="47"/>
      <c r="EI1047" s="47"/>
      <c r="EJ1047" s="47"/>
      <c r="EK1047" s="47"/>
      <c r="EL1047" s="47"/>
      <c r="EM1047" s="47"/>
      <c r="EN1047" s="47"/>
      <c r="EO1047" s="47"/>
      <c r="EP1047" s="47"/>
      <c r="EQ1047" s="47"/>
      <c r="ER1047" s="47"/>
      <c r="ES1047" s="47"/>
      <c r="EX1047" s="48"/>
      <c r="EY1047" s="48"/>
      <c r="EZ1047" s="48"/>
      <c r="FA1047" s="48"/>
      <c r="FB1047" s="48"/>
      <c r="FC1047" s="48"/>
      <c r="FD1047" s="48"/>
    </row>
    <row r="1048" spans="1:160" s="19" customFormat="1" ht="15" customHeight="1" x14ac:dyDescent="0.25">
      <c r="A1048" s="82"/>
      <c r="B1048" s="82"/>
      <c r="C1048" s="82"/>
      <c r="AF1048" s="82"/>
      <c r="AG1048" s="82"/>
      <c r="AH1048" s="81"/>
      <c r="AI1048" s="45"/>
      <c r="AJ1048" s="46"/>
      <c r="AK1048" s="46"/>
      <c r="AL1048" s="46"/>
      <c r="AM1048" s="46"/>
      <c r="AN1048" s="45"/>
      <c r="AO1048" s="45"/>
      <c r="AP1048" s="45"/>
      <c r="AQ1048" s="45"/>
      <c r="AR1048" s="45"/>
      <c r="AS1048" s="45"/>
      <c r="AT1048" s="45"/>
      <c r="AU1048" s="45"/>
      <c r="AV1048" s="45"/>
      <c r="AW1048" s="45"/>
      <c r="AX1048" s="45"/>
      <c r="AY1048" s="45"/>
      <c r="AZ1048" s="45"/>
      <c r="BA1048" s="45"/>
      <c r="BB1048" s="45"/>
      <c r="BC1048" s="45"/>
      <c r="BD1048" s="45"/>
      <c r="BE1048" s="45"/>
      <c r="BF1048" s="45"/>
      <c r="BG1048" s="45"/>
      <c r="BH1048" s="45"/>
      <c r="BI1048" s="45"/>
      <c r="BJ1048" s="45"/>
      <c r="BK1048" s="45"/>
      <c r="BL1048" s="45"/>
      <c r="BM1048" s="45"/>
      <c r="BN1048" s="45"/>
      <c r="BO1048" s="45"/>
      <c r="BP1048" s="45"/>
      <c r="BQ1048" s="45"/>
      <c r="BR1048" s="47"/>
      <c r="BS1048" s="47"/>
      <c r="BT1048" s="47"/>
      <c r="BU1048" s="47"/>
      <c r="BV1048" s="47"/>
      <c r="BW1048" s="47"/>
      <c r="BX1048" s="47"/>
      <c r="BY1048" s="47"/>
      <c r="BZ1048" s="47"/>
      <c r="CA1048" s="47"/>
      <c r="CB1048" s="47"/>
      <c r="CC1048" s="47"/>
      <c r="CD1048" s="47"/>
      <c r="CE1048" s="47"/>
      <c r="CF1048" s="47"/>
      <c r="CG1048" s="47"/>
      <c r="CH1048" s="47"/>
      <c r="CI1048" s="47"/>
      <c r="CJ1048" s="47"/>
      <c r="CK1048" s="47"/>
      <c r="CL1048" s="47"/>
      <c r="CM1048" s="47"/>
      <c r="CN1048" s="47"/>
      <c r="CO1048" s="47"/>
      <c r="CP1048" s="47"/>
      <c r="CQ1048" s="47"/>
      <c r="CR1048" s="47"/>
      <c r="CS1048" s="47"/>
      <c r="CT1048" s="47"/>
      <c r="CU1048" s="47"/>
      <c r="CV1048" s="47"/>
      <c r="CW1048" s="47"/>
      <c r="CX1048" s="47"/>
      <c r="CY1048" s="47"/>
      <c r="CZ1048" s="47"/>
      <c r="DA1048" s="47"/>
      <c r="DB1048" s="47"/>
      <c r="DC1048" s="47"/>
      <c r="DD1048" s="47"/>
      <c r="DE1048" s="47"/>
      <c r="DF1048" s="47"/>
      <c r="DG1048" s="47"/>
      <c r="DH1048" s="47"/>
      <c r="DI1048" s="47"/>
      <c r="DJ1048" s="47"/>
      <c r="DK1048" s="47"/>
      <c r="DL1048" s="47"/>
      <c r="DM1048" s="47"/>
      <c r="DN1048" s="47"/>
      <c r="DO1048" s="47"/>
      <c r="DP1048" s="47"/>
      <c r="DQ1048" s="47"/>
      <c r="DR1048" s="47"/>
      <c r="DS1048" s="47"/>
      <c r="DT1048" s="47"/>
      <c r="DU1048" s="47"/>
      <c r="DV1048" s="47"/>
      <c r="DW1048" s="47"/>
      <c r="DX1048" s="47"/>
      <c r="DY1048" s="47"/>
      <c r="DZ1048" s="47"/>
      <c r="EA1048" s="47"/>
      <c r="EB1048" s="47"/>
      <c r="EC1048" s="47"/>
      <c r="ED1048" s="47"/>
      <c r="EE1048" s="47"/>
      <c r="EF1048" s="47"/>
      <c r="EG1048" s="47"/>
      <c r="EH1048" s="47"/>
      <c r="EI1048" s="47"/>
      <c r="EJ1048" s="47"/>
      <c r="EK1048" s="47"/>
      <c r="EL1048" s="47"/>
      <c r="EM1048" s="47"/>
      <c r="EN1048" s="47"/>
      <c r="EO1048" s="47"/>
      <c r="EP1048" s="47"/>
      <c r="EQ1048" s="47"/>
      <c r="ER1048" s="47"/>
      <c r="ES1048" s="47"/>
      <c r="EX1048" s="48"/>
      <c r="EY1048" s="48"/>
      <c r="EZ1048" s="48"/>
      <c r="FA1048" s="48"/>
      <c r="FB1048" s="48"/>
      <c r="FC1048" s="48"/>
      <c r="FD1048" s="48"/>
    </row>
    <row r="1049" spans="1:160" s="19" customFormat="1" ht="15" customHeight="1" x14ac:dyDescent="0.25">
      <c r="A1049" s="82"/>
      <c r="B1049" s="82"/>
      <c r="C1049" s="82"/>
      <c r="AF1049" s="82"/>
      <c r="AG1049" s="82"/>
      <c r="AH1049" s="81"/>
      <c r="AI1049" s="45"/>
      <c r="AJ1049" s="46"/>
      <c r="AK1049" s="46"/>
      <c r="AL1049" s="46"/>
      <c r="AM1049" s="46"/>
      <c r="AN1049" s="45"/>
      <c r="AO1049" s="45"/>
      <c r="AP1049" s="45"/>
      <c r="AQ1049" s="45"/>
      <c r="AR1049" s="45"/>
      <c r="AS1049" s="45"/>
      <c r="AT1049" s="45"/>
      <c r="AU1049" s="45"/>
      <c r="AV1049" s="45"/>
      <c r="AW1049" s="45"/>
      <c r="AX1049" s="45"/>
      <c r="AY1049" s="45"/>
      <c r="AZ1049" s="45"/>
      <c r="BA1049" s="45"/>
      <c r="BB1049" s="45"/>
      <c r="BC1049" s="45"/>
      <c r="BD1049" s="45"/>
      <c r="BE1049" s="45"/>
      <c r="BF1049" s="45"/>
      <c r="BG1049" s="45"/>
      <c r="BH1049" s="45"/>
      <c r="BI1049" s="45"/>
      <c r="BJ1049" s="45"/>
      <c r="BK1049" s="45"/>
      <c r="BL1049" s="45"/>
      <c r="BM1049" s="45"/>
      <c r="BN1049" s="45"/>
      <c r="BO1049" s="45"/>
      <c r="BP1049" s="45"/>
      <c r="BQ1049" s="45"/>
      <c r="BR1049" s="47"/>
      <c r="BS1049" s="47"/>
      <c r="BT1049" s="47"/>
      <c r="BU1049" s="47"/>
      <c r="BV1049" s="47"/>
      <c r="BW1049" s="47"/>
      <c r="BX1049" s="47"/>
      <c r="BY1049" s="47"/>
      <c r="BZ1049" s="47"/>
      <c r="CA1049" s="47"/>
      <c r="CB1049" s="47"/>
      <c r="CC1049" s="47"/>
      <c r="CD1049" s="47"/>
      <c r="CE1049" s="47"/>
      <c r="CF1049" s="47"/>
      <c r="CG1049" s="47"/>
      <c r="CH1049" s="47"/>
      <c r="CI1049" s="47"/>
      <c r="CJ1049" s="47"/>
      <c r="CK1049" s="47"/>
      <c r="CL1049" s="47"/>
      <c r="CM1049" s="47"/>
      <c r="CN1049" s="47"/>
      <c r="CO1049" s="47"/>
      <c r="CP1049" s="47"/>
      <c r="CQ1049" s="47"/>
      <c r="CR1049" s="47"/>
      <c r="CS1049" s="47"/>
      <c r="CT1049" s="47"/>
      <c r="CU1049" s="47"/>
      <c r="CV1049" s="47"/>
      <c r="CW1049" s="47"/>
      <c r="CX1049" s="47"/>
      <c r="CY1049" s="47"/>
      <c r="CZ1049" s="47"/>
      <c r="DA1049" s="47"/>
      <c r="DB1049" s="47"/>
      <c r="DC1049" s="47"/>
      <c r="DD1049" s="47"/>
      <c r="DE1049" s="47"/>
      <c r="DF1049" s="47"/>
      <c r="DG1049" s="47"/>
      <c r="DH1049" s="47"/>
      <c r="DI1049" s="47"/>
      <c r="DJ1049" s="47"/>
      <c r="DK1049" s="47"/>
      <c r="DL1049" s="47"/>
      <c r="DM1049" s="47"/>
      <c r="DN1049" s="47"/>
      <c r="DO1049" s="47"/>
      <c r="DP1049" s="47"/>
      <c r="DQ1049" s="47"/>
      <c r="DR1049" s="47"/>
      <c r="DS1049" s="47"/>
      <c r="DT1049" s="47"/>
      <c r="DU1049" s="47"/>
      <c r="DV1049" s="47"/>
      <c r="DW1049" s="47"/>
      <c r="DX1049" s="47"/>
      <c r="DY1049" s="47"/>
      <c r="DZ1049" s="47"/>
      <c r="EA1049" s="47"/>
      <c r="EB1049" s="47"/>
      <c r="EC1049" s="47"/>
      <c r="ED1049" s="47"/>
      <c r="EE1049" s="47"/>
      <c r="EF1049" s="47"/>
      <c r="EG1049" s="47"/>
      <c r="EH1049" s="47"/>
      <c r="EI1049" s="47"/>
      <c r="EJ1049" s="47"/>
      <c r="EK1049" s="47"/>
      <c r="EL1049" s="47"/>
      <c r="EM1049" s="47"/>
      <c r="EN1049" s="47"/>
      <c r="EO1049" s="47"/>
      <c r="EP1049" s="47"/>
      <c r="EQ1049" s="47"/>
      <c r="ER1049" s="47"/>
      <c r="ES1049" s="47"/>
      <c r="EX1049" s="48"/>
      <c r="EY1049" s="48"/>
      <c r="EZ1049" s="48"/>
      <c r="FA1049" s="48"/>
      <c r="FB1049" s="48"/>
      <c r="FC1049" s="48"/>
      <c r="FD1049" s="48"/>
    </row>
    <row r="1050" spans="1:160" s="19" customFormat="1" ht="15" customHeight="1" x14ac:dyDescent="0.25">
      <c r="A1050" s="82"/>
      <c r="B1050" s="82"/>
      <c r="C1050" s="82"/>
      <c r="AF1050" s="82"/>
      <c r="AG1050" s="82"/>
      <c r="AH1050" s="81"/>
      <c r="AI1050" s="45"/>
      <c r="AJ1050" s="46"/>
      <c r="AK1050" s="46"/>
      <c r="AL1050" s="46"/>
      <c r="AM1050" s="46"/>
      <c r="AN1050" s="45"/>
      <c r="AO1050" s="45"/>
      <c r="AP1050" s="45"/>
      <c r="AQ1050" s="45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  <c r="BD1050" s="45"/>
      <c r="BE1050" s="45"/>
      <c r="BF1050" s="45"/>
      <c r="BG1050" s="45"/>
      <c r="BH1050" s="45"/>
      <c r="BI1050" s="45"/>
      <c r="BJ1050" s="45"/>
      <c r="BK1050" s="45"/>
      <c r="BL1050" s="45"/>
      <c r="BM1050" s="45"/>
      <c r="BN1050" s="45"/>
      <c r="BO1050" s="45"/>
      <c r="BP1050" s="45"/>
      <c r="BQ1050" s="45"/>
      <c r="BR1050" s="47"/>
      <c r="BS1050" s="47"/>
      <c r="BT1050" s="47"/>
      <c r="BU1050" s="47"/>
      <c r="BV1050" s="47"/>
      <c r="BW1050" s="47"/>
      <c r="BX1050" s="47"/>
      <c r="BY1050" s="47"/>
      <c r="BZ1050" s="47"/>
      <c r="CA1050" s="47"/>
      <c r="CB1050" s="47"/>
      <c r="CC1050" s="47"/>
      <c r="CD1050" s="47"/>
      <c r="CE1050" s="47"/>
      <c r="CF1050" s="47"/>
      <c r="CG1050" s="47"/>
      <c r="CH1050" s="47"/>
      <c r="CI1050" s="47"/>
      <c r="CJ1050" s="47"/>
      <c r="CK1050" s="47"/>
      <c r="CL1050" s="47"/>
      <c r="CM1050" s="47"/>
      <c r="CN1050" s="47"/>
      <c r="CO1050" s="47"/>
      <c r="CP1050" s="47"/>
      <c r="CQ1050" s="47"/>
      <c r="CR1050" s="47"/>
      <c r="CS1050" s="47"/>
      <c r="CT1050" s="47"/>
      <c r="CU1050" s="47"/>
      <c r="CV1050" s="47"/>
      <c r="CW1050" s="47"/>
      <c r="CX1050" s="47"/>
      <c r="CY1050" s="47"/>
      <c r="CZ1050" s="47"/>
      <c r="DA1050" s="47"/>
      <c r="DB1050" s="47"/>
      <c r="DC1050" s="47"/>
      <c r="DD1050" s="47"/>
      <c r="DE1050" s="47"/>
      <c r="DF1050" s="47"/>
      <c r="DG1050" s="47"/>
      <c r="DH1050" s="47"/>
      <c r="DI1050" s="47"/>
      <c r="DJ1050" s="47"/>
      <c r="DK1050" s="47"/>
      <c r="DL1050" s="47"/>
      <c r="DM1050" s="47"/>
      <c r="DN1050" s="47"/>
      <c r="DO1050" s="47"/>
      <c r="DP1050" s="47"/>
      <c r="DQ1050" s="47"/>
      <c r="DR1050" s="47"/>
      <c r="DS1050" s="47"/>
      <c r="DT1050" s="47"/>
      <c r="DU1050" s="47"/>
      <c r="DV1050" s="47"/>
      <c r="DW1050" s="47"/>
      <c r="DX1050" s="47"/>
      <c r="DY1050" s="47"/>
      <c r="DZ1050" s="47"/>
      <c r="EA1050" s="47"/>
      <c r="EB1050" s="47"/>
      <c r="EC1050" s="47"/>
      <c r="ED1050" s="47"/>
      <c r="EE1050" s="47"/>
      <c r="EF1050" s="47"/>
      <c r="EG1050" s="47"/>
      <c r="EH1050" s="47"/>
      <c r="EI1050" s="47"/>
      <c r="EJ1050" s="47"/>
      <c r="EK1050" s="47"/>
      <c r="EL1050" s="47"/>
      <c r="EM1050" s="47"/>
      <c r="EN1050" s="47"/>
      <c r="EO1050" s="47"/>
      <c r="EP1050" s="47"/>
      <c r="EQ1050" s="47"/>
      <c r="ER1050" s="47"/>
      <c r="ES1050" s="47"/>
      <c r="EX1050" s="48"/>
      <c r="EY1050" s="48"/>
      <c r="EZ1050" s="48"/>
      <c r="FA1050" s="48"/>
      <c r="FB1050" s="48"/>
      <c r="FC1050" s="48"/>
      <c r="FD1050" s="48"/>
    </row>
    <row r="1051" spans="1:160" s="19" customFormat="1" ht="15" customHeight="1" x14ac:dyDescent="0.25">
      <c r="A1051" s="82"/>
      <c r="B1051" s="82"/>
      <c r="C1051" s="82"/>
      <c r="AF1051" s="82"/>
      <c r="AG1051" s="82"/>
      <c r="AH1051" s="81"/>
      <c r="AI1051" s="45"/>
      <c r="AJ1051" s="46"/>
      <c r="AK1051" s="46"/>
      <c r="AL1051" s="46"/>
      <c r="AM1051" s="46"/>
      <c r="AN1051" s="45"/>
      <c r="AO1051" s="45"/>
      <c r="AP1051" s="45"/>
      <c r="AQ1051" s="45"/>
      <c r="AR1051" s="45"/>
      <c r="AS1051" s="45"/>
      <c r="AT1051" s="45"/>
      <c r="AU1051" s="45"/>
      <c r="AV1051" s="45"/>
      <c r="AW1051" s="45"/>
      <c r="AX1051" s="45"/>
      <c r="AY1051" s="45"/>
      <c r="AZ1051" s="45"/>
      <c r="BA1051" s="45"/>
      <c r="BB1051" s="45"/>
      <c r="BC1051" s="45"/>
      <c r="BD1051" s="45"/>
      <c r="BE1051" s="45"/>
      <c r="BF1051" s="45"/>
      <c r="BG1051" s="45"/>
      <c r="BH1051" s="45"/>
      <c r="BI1051" s="45"/>
      <c r="BJ1051" s="45"/>
      <c r="BK1051" s="45"/>
      <c r="BL1051" s="45"/>
      <c r="BM1051" s="45"/>
      <c r="BN1051" s="45"/>
      <c r="BO1051" s="45"/>
      <c r="BP1051" s="45"/>
      <c r="BQ1051" s="45"/>
      <c r="BR1051" s="47"/>
      <c r="BS1051" s="47"/>
      <c r="BT1051" s="47"/>
      <c r="BU1051" s="47"/>
      <c r="BV1051" s="47"/>
      <c r="BW1051" s="47"/>
      <c r="BX1051" s="47"/>
      <c r="BY1051" s="47"/>
      <c r="BZ1051" s="47"/>
      <c r="CA1051" s="47"/>
      <c r="CB1051" s="47"/>
      <c r="CC1051" s="47"/>
      <c r="CD1051" s="47"/>
      <c r="CE1051" s="47"/>
      <c r="CF1051" s="47"/>
      <c r="CG1051" s="47"/>
      <c r="CH1051" s="47"/>
      <c r="CI1051" s="47"/>
      <c r="CJ1051" s="47"/>
      <c r="CK1051" s="47"/>
      <c r="CL1051" s="47"/>
      <c r="CM1051" s="47"/>
      <c r="CN1051" s="47"/>
      <c r="CO1051" s="47"/>
      <c r="CP1051" s="47"/>
      <c r="CQ1051" s="47"/>
      <c r="CR1051" s="47"/>
      <c r="CS1051" s="47"/>
      <c r="CT1051" s="47"/>
      <c r="CU1051" s="47"/>
      <c r="CV1051" s="47"/>
      <c r="CW1051" s="47"/>
      <c r="CX1051" s="47"/>
      <c r="CY1051" s="47"/>
      <c r="CZ1051" s="47"/>
      <c r="DA1051" s="47"/>
      <c r="DB1051" s="47"/>
      <c r="DC1051" s="47"/>
      <c r="DD1051" s="47"/>
      <c r="DE1051" s="47"/>
      <c r="DF1051" s="47"/>
      <c r="DG1051" s="47"/>
      <c r="DH1051" s="47"/>
      <c r="DI1051" s="47"/>
      <c r="DJ1051" s="47"/>
      <c r="DK1051" s="47"/>
      <c r="DL1051" s="47"/>
      <c r="DM1051" s="47"/>
      <c r="DN1051" s="47"/>
      <c r="DO1051" s="47"/>
      <c r="DP1051" s="47"/>
      <c r="DQ1051" s="47"/>
      <c r="DR1051" s="47"/>
      <c r="DS1051" s="47"/>
      <c r="DT1051" s="47"/>
      <c r="DU1051" s="47"/>
      <c r="DV1051" s="47"/>
      <c r="DW1051" s="47"/>
      <c r="DX1051" s="47"/>
      <c r="DY1051" s="47"/>
      <c r="DZ1051" s="47"/>
      <c r="EA1051" s="47"/>
      <c r="EB1051" s="47"/>
      <c r="EC1051" s="47"/>
      <c r="ED1051" s="47"/>
      <c r="EE1051" s="47"/>
      <c r="EF1051" s="47"/>
      <c r="EG1051" s="47"/>
      <c r="EH1051" s="47"/>
      <c r="EI1051" s="47"/>
      <c r="EJ1051" s="47"/>
      <c r="EK1051" s="47"/>
      <c r="EL1051" s="47"/>
      <c r="EM1051" s="47"/>
      <c r="EN1051" s="47"/>
      <c r="EO1051" s="47"/>
      <c r="EP1051" s="47"/>
      <c r="EQ1051" s="47"/>
      <c r="ER1051" s="47"/>
      <c r="ES1051" s="47"/>
      <c r="EX1051" s="48"/>
      <c r="EY1051" s="48"/>
      <c r="EZ1051" s="48"/>
      <c r="FA1051" s="48"/>
      <c r="FB1051" s="48"/>
      <c r="FC1051" s="48"/>
      <c r="FD1051" s="48"/>
    </row>
    <row r="1052" spans="1:160" s="19" customFormat="1" ht="15" customHeight="1" x14ac:dyDescent="0.25">
      <c r="A1052" s="82"/>
      <c r="B1052" s="82"/>
      <c r="C1052" s="82"/>
      <c r="AF1052" s="82"/>
      <c r="AG1052" s="82"/>
      <c r="AH1052" s="81"/>
      <c r="AI1052" s="45"/>
      <c r="AJ1052" s="46"/>
      <c r="AK1052" s="46"/>
      <c r="AL1052" s="46"/>
      <c r="AM1052" s="46"/>
      <c r="AN1052" s="45"/>
      <c r="AO1052" s="45"/>
      <c r="AP1052" s="45"/>
      <c r="AQ1052" s="45"/>
      <c r="AR1052" s="45"/>
      <c r="AS1052" s="45"/>
      <c r="AT1052" s="45"/>
      <c r="AU1052" s="45"/>
      <c r="AV1052" s="45"/>
      <c r="AW1052" s="45"/>
      <c r="AX1052" s="45"/>
      <c r="AY1052" s="45"/>
      <c r="AZ1052" s="45"/>
      <c r="BA1052" s="45"/>
      <c r="BB1052" s="45"/>
      <c r="BC1052" s="45"/>
      <c r="BD1052" s="45"/>
      <c r="BE1052" s="45"/>
      <c r="BF1052" s="45"/>
      <c r="BG1052" s="45"/>
      <c r="BH1052" s="45"/>
      <c r="BI1052" s="45"/>
      <c r="BJ1052" s="45"/>
      <c r="BK1052" s="45"/>
      <c r="BL1052" s="45"/>
      <c r="BM1052" s="45"/>
      <c r="BN1052" s="45"/>
      <c r="BO1052" s="45"/>
      <c r="BP1052" s="45"/>
      <c r="BQ1052" s="45"/>
      <c r="BR1052" s="47"/>
      <c r="BS1052" s="47"/>
      <c r="BT1052" s="47"/>
      <c r="BU1052" s="47"/>
      <c r="BV1052" s="47"/>
      <c r="BW1052" s="47"/>
      <c r="BX1052" s="47"/>
      <c r="BY1052" s="47"/>
      <c r="BZ1052" s="47"/>
      <c r="CA1052" s="47"/>
      <c r="CB1052" s="47"/>
      <c r="CC1052" s="47"/>
      <c r="CD1052" s="47"/>
      <c r="CE1052" s="47"/>
      <c r="CF1052" s="47"/>
      <c r="CG1052" s="47"/>
      <c r="CH1052" s="47"/>
      <c r="CI1052" s="47"/>
      <c r="CJ1052" s="47"/>
      <c r="CK1052" s="47"/>
      <c r="CL1052" s="47"/>
      <c r="CM1052" s="47"/>
      <c r="CN1052" s="47"/>
      <c r="CO1052" s="47"/>
      <c r="CP1052" s="47"/>
      <c r="CQ1052" s="47"/>
      <c r="CR1052" s="47"/>
      <c r="CS1052" s="47"/>
      <c r="CT1052" s="47"/>
      <c r="CU1052" s="47"/>
      <c r="CV1052" s="47"/>
      <c r="CW1052" s="47"/>
      <c r="CX1052" s="47"/>
      <c r="CY1052" s="47"/>
      <c r="CZ1052" s="47"/>
      <c r="DA1052" s="47"/>
      <c r="DB1052" s="47"/>
      <c r="DC1052" s="47"/>
      <c r="DD1052" s="47"/>
      <c r="DE1052" s="47"/>
      <c r="DF1052" s="47"/>
      <c r="DG1052" s="47"/>
      <c r="DH1052" s="47"/>
      <c r="DI1052" s="47"/>
      <c r="DJ1052" s="47"/>
      <c r="DK1052" s="47"/>
      <c r="DL1052" s="47"/>
      <c r="DM1052" s="47"/>
      <c r="DN1052" s="47"/>
      <c r="DO1052" s="47"/>
      <c r="DP1052" s="47"/>
      <c r="DQ1052" s="47"/>
      <c r="DR1052" s="47"/>
      <c r="DS1052" s="47"/>
      <c r="DT1052" s="47"/>
      <c r="DU1052" s="47"/>
      <c r="DV1052" s="47"/>
      <c r="DW1052" s="47"/>
      <c r="DX1052" s="47"/>
      <c r="DY1052" s="47"/>
      <c r="DZ1052" s="47"/>
      <c r="EA1052" s="47"/>
      <c r="EB1052" s="47"/>
      <c r="EC1052" s="47"/>
      <c r="ED1052" s="47"/>
      <c r="EE1052" s="47"/>
      <c r="EF1052" s="47"/>
      <c r="EG1052" s="47"/>
      <c r="EH1052" s="47"/>
      <c r="EI1052" s="47"/>
      <c r="EJ1052" s="47"/>
      <c r="EK1052" s="47"/>
      <c r="EL1052" s="47"/>
      <c r="EM1052" s="47"/>
      <c r="EN1052" s="47"/>
      <c r="EO1052" s="47"/>
      <c r="EP1052" s="47"/>
      <c r="EQ1052" s="47"/>
      <c r="ER1052" s="47"/>
      <c r="ES1052" s="47"/>
      <c r="EX1052" s="48"/>
      <c r="EY1052" s="48"/>
      <c r="EZ1052" s="48"/>
      <c r="FA1052" s="48"/>
      <c r="FB1052" s="48"/>
      <c r="FC1052" s="48"/>
      <c r="FD1052" s="48"/>
    </row>
    <row r="1053" spans="1:160" s="19" customFormat="1" ht="15" customHeight="1" x14ac:dyDescent="0.25">
      <c r="A1053" s="82"/>
      <c r="B1053" s="82"/>
      <c r="C1053" s="82"/>
      <c r="AF1053" s="82"/>
      <c r="AG1053" s="82"/>
      <c r="AH1053" s="81"/>
      <c r="AI1053" s="45"/>
      <c r="AJ1053" s="46"/>
      <c r="AK1053" s="46"/>
      <c r="AL1053" s="46"/>
      <c r="AM1053" s="46"/>
      <c r="AN1053" s="45"/>
      <c r="AO1053" s="45"/>
      <c r="AP1053" s="45"/>
      <c r="AQ1053" s="45"/>
      <c r="AR1053" s="45"/>
      <c r="AS1053" s="45"/>
      <c r="AT1053" s="45"/>
      <c r="AU1053" s="45"/>
      <c r="AV1053" s="45"/>
      <c r="AW1053" s="45"/>
      <c r="AX1053" s="45"/>
      <c r="AY1053" s="45"/>
      <c r="AZ1053" s="45"/>
      <c r="BA1053" s="45"/>
      <c r="BB1053" s="45"/>
      <c r="BC1053" s="45"/>
      <c r="BD1053" s="45"/>
      <c r="BE1053" s="45"/>
      <c r="BF1053" s="45"/>
      <c r="BG1053" s="45"/>
      <c r="BH1053" s="45"/>
      <c r="BI1053" s="45"/>
      <c r="BJ1053" s="45"/>
      <c r="BK1053" s="45"/>
      <c r="BL1053" s="45"/>
      <c r="BM1053" s="45"/>
      <c r="BN1053" s="45"/>
      <c r="BO1053" s="45"/>
      <c r="BP1053" s="45"/>
      <c r="BQ1053" s="45"/>
      <c r="BR1053" s="47"/>
      <c r="BS1053" s="47"/>
      <c r="BT1053" s="47"/>
      <c r="BU1053" s="47"/>
      <c r="BV1053" s="47"/>
      <c r="BW1053" s="47"/>
      <c r="BX1053" s="47"/>
      <c r="BY1053" s="47"/>
      <c r="BZ1053" s="47"/>
      <c r="CA1053" s="47"/>
      <c r="CB1053" s="47"/>
      <c r="CC1053" s="47"/>
      <c r="CD1053" s="47"/>
      <c r="CE1053" s="47"/>
      <c r="CF1053" s="47"/>
      <c r="CG1053" s="47"/>
      <c r="CH1053" s="47"/>
      <c r="CI1053" s="47"/>
      <c r="CJ1053" s="47"/>
      <c r="CK1053" s="47"/>
      <c r="CL1053" s="47"/>
      <c r="CM1053" s="47"/>
      <c r="CN1053" s="47"/>
      <c r="CO1053" s="47"/>
      <c r="CP1053" s="47"/>
      <c r="CQ1053" s="47"/>
      <c r="CR1053" s="47"/>
      <c r="CS1053" s="47"/>
      <c r="CT1053" s="47"/>
      <c r="CU1053" s="47"/>
      <c r="CV1053" s="47"/>
      <c r="CW1053" s="47"/>
      <c r="CX1053" s="47"/>
      <c r="CY1053" s="47"/>
      <c r="CZ1053" s="47"/>
      <c r="DA1053" s="47"/>
      <c r="DB1053" s="47"/>
      <c r="DC1053" s="47"/>
      <c r="DD1053" s="47"/>
      <c r="DE1053" s="47"/>
      <c r="DF1053" s="47"/>
      <c r="DG1053" s="47"/>
      <c r="DH1053" s="47"/>
      <c r="DI1053" s="47"/>
      <c r="DJ1053" s="47"/>
      <c r="DK1053" s="47"/>
      <c r="DL1053" s="47"/>
      <c r="DM1053" s="47"/>
      <c r="DN1053" s="47"/>
      <c r="DO1053" s="47"/>
      <c r="DP1053" s="47"/>
      <c r="DQ1053" s="47"/>
      <c r="DR1053" s="47"/>
      <c r="DS1053" s="47"/>
      <c r="DT1053" s="47"/>
      <c r="DU1053" s="47"/>
      <c r="DV1053" s="47"/>
      <c r="DW1053" s="47"/>
      <c r="DX1053" s="47"/>
      <c r="DY1053" s="47"/>
      <c r="DZ1053" s="47"/>
      <c r="EA1053" s="47"/>
      <c r="EB1053" s="47"/>
      <c r="EC1053" s="47"/>
      <c r="ED1053" s="47"/>
      <c r="EE1053" s="47"/>
      <c r="EF1053" s="47"/>
      <c r="EG1053" s="47"/>
      <c r="EH1053" s="47"/>
      <c r="EI1053" s="47"/>
      <c r="EJ1053" s="47"/>
      <c r="EK1053" s="47"/>
      <c r="EL1053" s="47"/>
      <c r="EM1053" s="47"/>
      <c r="EN1053" s="47"/>
      <c r="EO1053" s="47"/>
      <c r="EP1053" s="47"/>
      <c r="EQ1053" s="47"/>
      <c r="ER1053" s="47"/>
      <c r="ES1053" s="47"/>
      <c r="EX1053" s="48"/>
      <c r="EY1053" s="48"/>
      <c r="EZ1053" s="48"/>
      <c r="FA1053" s="48"/>
      <c r="FB1053" s="48"/>
      <c r="FC1053" s="48"/>
      <c r="FD1053" s="48"/>
    </row>
    <row r="1054" spans="1:160" s="19" customFormat="1" ht="15" customHeight="1" x14ac:dyDescent="0.25">
      <c r="A1054" s="82"/>
      <c r="B1054" s="82"/>
      <c r="C1054" s="82"/>
      <c r="AF1054" s="82"/>
      <c r="AG1054" s="82"/>
      <c r="AH1054" s="81"/>
      <c r="AI1054" s="45"/>
      <c r="AJ1054" s="46"/>
      <c r="AK1054" s="46"/>
      <c r="AL1054" s="46"/>
      <c r="AM1054" s="46"/>
      <c r="AN1054" s="45"/>
      <c r="AO1054" s="45"/>
      <c r="AP1054" s="45"/>
      <c r="AQ1054" s="45"/>
      <c r="AR1054" s="45"/>
      <c r="AS1054" s="45"/>
      <c r="AT1054" s="45"/>
      <c r="AU1054" s="45"/>
      <c r="AV1054" s="45"/>
      <c r="AW1054" s="45"/>
      <c r="AX1054" s="45"/>
      <c r="AY1054" s="45"/>
      <c r="AZ1054" s="45"/>
      <c r="BA1054" s="45"/>
      <c r="BB1054" s="45"/>
      <c r="BC1054" s="45"/>
      <c r="BD1054" s="45"/>
      <c r="BE1054" s="45"/>
      <c r="BF1054" s="45"/>
      <c r="BG1054" s="45"/>
      <c r="BH1054" s="45"/>
      <c r="BI1054" s="45"/>
      <c r="BJ1054" s="45"/>
      <c r="BK1054" s="45"/>
      <c r="BL1054" s="45"/>
      <c r="BM1054" s="45"/>
      <c r="BN1054" s="45"/>
      <c r="BO1054" s="45"/>
      <c r="BP1054" s="45"/>
      <c r="BQ1054" s="45"/>
      <c r="BR1054" s="47"/>
      <c r="BS1054" s="47"/>
      <c r="BT1054" s="47"/>
      <c r="BU1054" s="47"/>
      <c r="BV1054" s="47"/>
      <c r="BW1054" s="47"/>
      <c r="BX1054" s="47"/>
      <c r="BY1054" s="47"/>
      <c r="BZ1054" s="47"/>
      <c r="CA1054" s="47"/>
      <c r="CB1054" s="47"/>
      <c r="CC1054" s="47"/>
      <c r="CD1054" s="47"/>
      <c r="CE1054" s="47"/>
      <c r="CF1054" s="47"/>
      <c r="CG1054" s="47"/>
      <c r="CH1054" s="47"/>
      <c r="CI1054" s="47"/>
      <c r="CJ1054" s="47"/>
      <c r="CK1054" s="47"/>
      <c r="CL1054" s="47"/>
      <c r="CM1054" s="47"/>
      <c r="CN1054" s="47"/>
      <c r="CO1054" s="47"/>
      <c r="CP1054" s="47"/>
      <c r="CQ1054" s="47"/>
      <c r="CR1054" s="47"/>
      <c r="CS1054" s="47"/>
      <c r="CT1054" s="47"/>
      <c r="CU1054" s="47"/>
      <c r="CV1054" s="47"/>
      <c r="CW1054" s="47"/>
      <c r="CX1054" s="47"/>
      <c r="CY1054" s="47"/>
      <c r="CZ1054" s="47"/>
      <c r="DA1054" s="47"/>
      <c r="DB1054" s="47"/>
      <c r="DC1054" s="47"/>
      <c r="DD1054" s="47"/>
      <c r="DE1054" s="47"/>
      <c r="DF1054" s="47"/>
      <c r="DG1054" s="47"/>
      <c r="DH1054" s="47"/>
      <c r="DI1054" s="47"/>
      <c r="DJ1054" s="47"/>
      <c r="DK1054" s="47"/>
      <c r="DL1054" s="47"/>
      <c r="DM1054" s="47"/>
      <c r="DN1054" s="47"/>
      <c r="DO1054" s="47"/>
      <c r="DP1054" s="47"/>
      <c r="DQ1054" s="47"/>
      <c r="DR1054" s="47"/>
      <c r="DS1054" s="47"/>
      <c r="DT1054" s="47"/>
      <c r="DU1054" s="47"/>
      <c r="DV1054" s="47"/>
      <c r="DW1054" s="47"/>
      <c r="DX1054" s="47"/>
      <c r="DY1054" s="47"/>
      <c r="DZ1054" s="47"/>
      <c r="EA1054" s="47"/>
      <c r="EB1054" s="47"/>
      <c r="EC1054" s="47"/>
      <c r="ED1054" s="47"/>
      <c r="EE1054" s="47"/>
      <c r="EF1054" s="47"/>
      <c r="EG1054" s="47"/>
      <c r="EH1054" s="47"/>
      <c r="EI1054" s="47"/>
      <c r="EJ1054" s="47"/>
      <c r="EK1054" s="47"/>
      <c r="EL1054" s="47"/>
      <c r="EM1054" s="47"/>
      <c r="EN1054" s="47"/>
      <c r="EO1054" s="47"/>
      <c r="EP1054" s="47"/>
      <c r="EQ1054" s="47"/>
      <c r="ER1054" s="47"/>
      <c r="ES1054" s="47"/>
      <c r="EX1054" s="48"/>
      <c r="EY1054" s="48"/>
      <c r="EZ1054" s="48"/>
      <c r="FA1054" s="48"/>
      <c r="FB1054" s="48"/>
      <c r="FC1054" s="48"/>
      <c r="FD1054" s="48"/>
    </row>
    <row r="1055" spans="1:160" s="19" customFormat="1" ht="15" customHeight="1" x14ac:dyDescent="0.25">
      <c r="A1055" s="82"/>
      <c r="B1055" s="82"/>
      <c r="C1055" s="82"/>
      <c r="AF1055" s="82"/>
      <c r="AG1055" s="82"/>
      <c r="AH1055" s="81"/>
      <c r="AI1055" s="45"/>
      <c r="AJ1055" s="46"/>
      <c r="AK1055" s="46"/>
      <c r="AL1055" s="46"/>
      <c r="AM1055" s="46"/>
      <c r="AN1055" s="45"/>
      <c r="AO1055" s="45"/>
      <c r="AP1055" s="45"/>
      <c r="AQ1055" s="45"/>
      <c r="AR1055" s="45"/>
      <c r="AS1055" s="45"/>
      <c r="AT1055" s="45"/>
      <c r="AU1055" s="45"/>
      <c r="AV1055" s="45"/>
      <c r="AW1055" s="45"/>
      <c r="AX1055" s="45"/>
      <c r="AY1055" s="45"/>
      <c r="AZ1055" s="45"/>
      <c r="BA1055" s="45"/>
      <c r="BB1055" s="45"/>
      <c r="BC1055" s="45"/>
      <c r="BD1055" s="45"/>
      <c r="BE1055" s="45"/>
      <c r="BF1055" s="45"/>
      <c r="BG1055" s="45"/>
      <c r="BH1055" s="45"/>
      <c r="BI1055" s="45"/>
      <c r="BJ1055" s="45"/>
      <c r="BK1055" s="45"/>
      <c r="BL1055" s="45"/>
      <c r="BM1055" s="45"/>
      <c r="BN1055" s="45"/>
      <c r="BO1055" s="45"/>
      <c r="BP1055" s="45"/>
      <c r="BQ1055" s="45"/>
      <c r="BR1055" s="47"/>
      <c r="BS1055" s="47"/>
      <c r="BT1055" s="47"/>
      <c r="BU1055" s="47"/>
      <c r="BV1055" s="47"/>
      <c r="BW1055" s="47"/>
      <c r="BX1055" s="47"/>
      <c r="BY1055" s="47"/>
      <c r="BZ1055" s="47"/>
      <c r="CA1055" s="47"/>
      <c r="CB1055" s="47"/>
      <c r="CC1055" s="47"/>
      <c r="CD1055" s="47"/>
      <c r="CE1055" s="47"/>
      <c r="CF1055" s="47"/>
      <c r="CG1055" s="47"/>
      <c r="CH1055" s="47"/>
      <c r="CI1055" s="47"/>
      <c r="CJ1055" s="47"/>
      <c r="CK1055" s="47"/>
      <c r="CL1055" s="47"/>
      <c r="CM1055" s="47"/>
      <c r="CN1055" s="47"/>
      <c r="CO1055" s="47"/>
      <c r="CP1055" s="47"/>
      <c r="CQ1055" s="47"/>
      <c r="CR1055" s="47"/>
      <c r="CS1055" s="47"/>
      <c r="CT1055" s="47"/>
      <c r="CU1055" s="47"/>
      <c r="CV1055" s="47"/>
      <c r="CW1055" s="47"/>
      <c r="CX1055" s="47"/>
      <c r="CY1055" s="47"/>
      <c r="CZ1055" s="47"/>
      <c r="DA1055" s="47"/>
      <c r="DB1055" s="47"/>
      <c r="DC1055" s="47"/>
      <c r="DD1055" s="47"/>
      <c r="DE1055" s="47"/>
      <c r="DF1055" s="47"/>
      <c r="DG1055" s="47"/>
      <c r="DH1055" s="47"/>
      <c r="DI1055" s="47"/>
      <c r="DJ1055" s="47"/>
      <c r="DK1055" s="47"/>
      <c r="DL1055" s="47"/>
      <c r="DM1055" s="47"/>
      <c r="DN1055" s="47"/>
      <c r="DO1055" s="47"/>
      <c r="DP1055" s="47"/>
      <c r="DQ1055" s="47"/>
      <c r="DR1055" s="47"/>
      <c r="DS1055" s="47"/>
      <c r="DT1055" s="47"/>
      <c r="DU1055" s="47"/>
      <c r="DV1055" s="47"/>
      <c r="DW1055" s="47"/>
      <c r="DX1055" s="47"/>
      <c r="DY1055" s="47"/>
      <c r="DZ1055" s="47"/>
      <c r="EA1055" s="47"/>
      <c r="EB1055" s="47"/>
      <c r="EC1055" s="47"/>
      <c r="ED1055" s="47"/>
      <c r="EE1055" s="47"/>
      <c r="EF1055" s="47"/>
      <c r="EG1055" s="47"/>
      <c r="EH1055" s="47"/>
      <c r="EI1055" s="47"/>
      <c r="EJ1055" s="47"/>
      <c r="EK1055" s="47"/>
      <c r="EL1055" s="47"/>
      <c r="EM1055" s="47"/>
      <c r="EN1055" s="47"/>
      <c r="EO1055" s="47"/>
      <c r="EP1055" s="47"/>
      <c r="EQ1055" s="47"/>
      <c r="ER1055" s="47"/>
      <c r="ES1055" s="47"/>
      <c r="EX1055" s="48"/>
      <c r="EY1055" s="48"/>
      <c r="EZ1055" s="48"/>
      <c r="FA1055" s="48"/>
      <c r="FB1055" s="48"/>
      <c r="FC1055" s="48"/>
      <c r="FD1055" s="48"/>
    </row>
    <row r="1056" spans="1:160" s="19" customFormat="1" ht="15" customHeight="1" x14ac:dyDescent="0.25">
      <c r="A1056" s="82"/>
      <c r="B1056" s="82"/>
      <c r="C1056" s="82"/>
      <c r="AF1056" s="82"/>
      <c r="AG1056" s="82"/>
      <c r="AH1056" s="81"/>
      <c r="AI1056" s="45"/>
      <c r="AJ1056" s="46"/>
      <c r="AK1056" s="46"/>
      <c r="AL1056" s="46"/>
      <c r="AM1056" s="46"/>
      <c r="AN1056" s="45"/>
      <c r="AO1056" s="45"/>
      <c r="AP1056" s="45"/>
      <c r="AQ1056" s="45"/>
      <c r="AR1056" s="45"/>
      <c r="AS1056" s="45"/>
      <c r="AT1056" s="45"/>
      <c r="AU1056" s="45"/>
      <c r="AV1056" s="45"/>
      <c r="AW1056" s="45"/>
      <c r="AX1056" s="45"/>
      <c r="AY1056" s="45"/>
      <c r="AZ1056" s="45"/>
      <c r="BA1056" s="45"/>
      <c r="BB1056" s="45"/>
      <c r="BC1056" s="45"/>
      <c r="BD1056" s="45"/>
      <c r="BE1056" s="45"/>
      <c r="BF1056" s="45"/>
      <c r="BG1056" s="45"/>
      <c r="BH1056" s="45"/>
      <c r="BI1056" s="45"/>
      <c r="BJ1056" s="45"/>
      <c r="BK1056" s="45"/>
      <c r="BL1056" s="45"/>
      <c r="BM1056" s="45"/>
      <c r="BN1056" s="45"/>
      <c r="BO1056" s="45"/>
      <c r="BP1056" s="45"/>
      <c r="BQ1056" s="45"/>
      <c r="BR1056" s="47"/>
      <c r="BS1056" s="47"/>
      <c r="BT1056" s="47"/>
      <c r="BU1056" s="47"/>
      <c r="BV1056" s="47"/>
      <c r="BW1056" s="47"/>
      <c r="BX1056" s="47"/>
      <c r="BY1056" s="47"/>
      <c r="BZ1056" s="47"/>
      <c r="CA1056" s="47"/>
      <c r="CB1056" s="47"/>
      <c r="CC1056" s="47"/>
      <c r="CD1056" s="47"/>
      <c r="CE1056" s="47"/>
      <c r="CF1056" s="47"/>
      <c r="CG1056" s="47"/>
      <c r="CH1056" s="47"/>
      <c r="CI1056" s="47"/>
      <c r="CJ1056" s="47"/>
      <c r="CK1056" s="47"/>
      <c r="CL1056" s="47"/>
      <c r="CM1056" s="47"/>
      <c r="CN1056" s="47"/>
      <c r="CO1056" s="47"/>
      <c r="CP1056" s="47"/>
      <c r="CQ1056" s="47"/>
      <c r="CR1056" s="47"/>
      <c r="CS1056" s="47"/>
      <c r="CT1056" s="47"/>
      <c r="CU1056" s="47"/>
      <c r="CV1056" s="47"/>
      <c r="CW1056" s="47"/>
      <c r="CX1056" s="47"/>
      <c r="CY1056" s="47"/>
      <c r="CZ1056" s="47"/>
      <c r="DA1056" s="47"/>
      <c r="DB1056" s="47"/>
      <c r="DC1056" s="47"/>
      <c r="DD1056" s="47"/>
      <c r="DE1056" s="47"/>
      <c r="DF1056" s="47"/>
      <c r="DG1056" s="47"/>
      <c r="DH1056" s="47"/>
      <c r="DI1056" s="47"/>
      <c r="DJ1056" s="47"/>
      <c r="DK1056" s="47"/>
      <c r="DL1056" s="47"/>
      <c r="DM1056" s="47"/>
      <c r="DN1056" s="47"/>
      <c r="DO1056" s="47"/>
      <c r="DP1056" s="47"/>
      <c r="DQ1056" s="47"/>
      <c r="DR1056" s="47"/>
      <c r="DS1056" s="47"/>
      <c r="DT1056" s="47"/>
      <c r="DU1056" s="47"/>
      <c r="DV1056" s="47"/>
      <c r="DW1056" s="47"/>
      <c r="DX1056" s="47"/>
      <c r="DY1056" s="47"/>
      <c r="DZ1056" s="47"/>
      <c r="EA1056" s="47"/>
      <c r="EB1056" s="47"/>
      <c r="EC1056" s="47"/>
      <c r="ED1056" s="47"/>
      <c r="EE1056" s="47"/>
      <c r="EF1056" s="47"/>
      <c r="EG1056" s="47"/>
      <c r="EH1056" s="47"/>
      <c r="EI1056" s="47"/>
      <c r="EJ1056" s="47"/>
      <c r="EK1056" s="47"/>
      <c r="EL1056" s="47"/>
      <c r="EM1056" s="47"/>
      <c r="EN1056" s="47"/>
      <c r="EO1056" s="47"/>
      <c r="EP1056" s="47"/>
      <c r="EQ1056" s="47"/>
      <c r="ER1056" s="47"/>
      <c r="ES1056" s="47"/>
      <c r="EX1056" s="48"/>
      <c r="EY1056" s="48"/>
      <c r="EZ1056" s="48"/>
      <c r="FA1056" s="48"/>
      <c r="FB1056" s="48"/>
      <c r="FC1056" s="48"/>
      <c r="FD1056" s="48"/>
    </row>
    <row r="1057" spans="1:160" s="19" customFormat="1" ht="15" customHeight="1" x14ac:dyDescent="0.25">
      <c r="A1057" s="82"/>
      <c r="B1057" s="82"/>
      <c r="C1057" s="82"/>
      <c r="AF1057" s="82"/>
      <c r="AG1057" s="82"/>
      <c r="AH1057" s="81"/>
      <c r="AI1057" s="45"/>
      <c r="AJ1057" s="46"/>
      <c r="AK1057" s="46"/>
      <c r="AL1057" s="46"/>
      <c r="AM1057" s="46"/>
      <c r="AN1057" s="45"/>
      <c r="AO1057" s="45"/>
      <c r="AP1057" s="45"/>
      <c r="AQ1057" s="45"/>
      <c r="AR1057" s="45"/>
      <c r="AS1057" s="45"/>
      <c r="AT1057" s="45"/>
      <c r="AU1057" s="45"/>
      <c r="AV1057" s="45"/>
      <c r="AW1057" s="45"/>
      <c r="AX1057" s="45"/>
      <c r="AY1057" s="45"/>
      <c r="AZ1057" s="45"/>
      <c r="BA1057" s="45"/>
      <c r="BB1057" s="45"/>
      <c r="BC1057" s="45"/>
      <c r="BD1057" s="45"/>
      <c r="BE1057" s="45"/>
      <c r="BF1057" s="45"/>
      <c r="BG1057" s="45"/>
      <c r="BH1057" s="45"/>
      <c r="BI1057" s="45"/>
      <c r="BJ1057" s="45"/>
      <c r="BK1057" s="45"/>
      <c r="BL1057" s="45"/>
      <c r="BM1057" s="45"/>
      <c r="BN1057" s="45"/>
      <c r="BO1057" s="45"/>
      <c r="BP1057" s="45"/>
      <c r="BQ1057" s="45"/>
      <c r="BR1057" s="47"/>
      <c r="BS1057" s="47"/>
      <c r="BT1057" s="47"/>
      <c r="BU1057" s="47"/>
      <c r="BV1057" s="47"/>
      <c r="BW1057" s="47"/>
      <c r="BX1057" s="47"/>
      <c r="BY1057" s="47"/>
      <c r="BZ1057" s="47"/>
      <c r="CA1057" s="47"/>
      <c r="CB1057" s="47"/>
      <c r="CC1057" s="47"/>
      <c r="CD1057" s="47"/>
      <c r="CE1057" s="47"/>
      <c r="CF1057" s="47"/>
      <c r="CG1057" s="47"/>
      <c r="CH1057" s="47"/>
      <c r="CI1057" s="47"/>
      <c r="CJ1057" s="47"/>
      <c r="CK1057" s="47"/>
      <c r="CL1057" s="47"/>
      <c r="CM1057" s="47"/>
      <c r="CN1057" s="47"/>
      <c r="CO1057" s="47"/>
      <c r="CP1057" s="47"/>
      <c r="CQ1057" s="47"/>
      <c r="CR1057" s="47"/>
      <c r="CS1057" s="47"/>
      <c r="CT1057" s="47"/>
      <c r="CU1057" s="47"/>
      <c r="CV1057" s="47"/>
      <c r="CW1057" s="47"/>
      <c r="CX1057" s="47"/>
      <c r="CY1057" s="47"/>
      <c r="CZ1057" s="47"/>
      <c r="DA1057" s="47"/>
      <c r="DB1057" s="47"/>
      <c r="DC1057" s="47"/>
      <c r="DD1057" s="47"/>
      <c r="DE1057" s="47"/>
      <c r="DF1057" s="47"/>
      <c r="DG1057" s="47"/>
      <c r="DH1057" s="47"/>
      <c r="DI1057" s="47"/>
      <c r="DJ1057" s="47"/>
      <c r="DK1057" s="47"/>
      <c r="DL1057" s="47"/>
      <c r="DM1057" s="47"/>
      <c r="DN1057" s="47"/>
      <c r="DO1057" s="47"/>
      <c r="DP1057" s="47"/>
      <c r="DQ1057" s="47"/>
      <c r="DR1057" s="47"/>
      <c r="DS1057" s="47"/>
      <c r="DT1057" s="47"/>
      <c r="DU1057" s="47"/>
      <c r="DV1057" s="47"/>
      <c r="DW1057" s="47"/>
      <c r="DX1057" s="47"/>
      <c r="DY1057" s="47"/>
      <c r="DZ1057" s="47"/>
      <c r="EA1057" s="47"/>
      <c r="EB1057" s="47"/>
      <c r="EC1057" s="47"/>
      <c r="ED1057" s="47"/>
      <c r="EE1057" s="47"/>
      <c r="EF1057" s="47"/>
      <c r="EG1057" s="47"/>
      <c r="EH1057" s="47"/>
      <c r="EI1057" s="47"/>
      <c r="EJ1057" s="47"/>
      <c r="EK1057" s="47"/>
      <c r="EL1057" s="47"/>
      <c r="EM1057" s="47"/>
      <c r="EN1057" s="47"/>
      <c r="EO1057" s="47"/>
      <c r="EP1057" s="47"/>
      <c r="EQ1057" s="47"/>
      <c r="ER1057" s="47"/>
      <c r="ES1057" s="47"/>
      <c r="EX1057" s="48"/>
      <c r="EY1057" s="48"/>
      <c r="EZ1057" s="48"/>
      <c r="FA1057" s="48"/>
      <c r="FB1057" s="48"/>
      <c r="FC1057" s="48"/>
      <c r="FD1057" s="48"/>
    </row>
    <row r="1058" spans="1:160" s="19" customFormat="1" ht="15" customHeight="1" x14ac:dyDescent="0.25">
      <c r="A1058" s="82"/>
      <c r="B1058" s="82"/>
      <c r="C1058" s="82"/>
      <c r="AF1058" s="82"/>
      <c r="AG1058" s="82"/>
      <c r="AH1058" s="81"/>
      <c r="AI1058" s="45"/>
      <c r="AJ1058" s="46"/>
      <c r="AK1058" s="46"/>
      <c r="AL1058" s="46"/>
      <c r="AM1058" s="46"/>
      <c r="AN1058" s="45"/>
      <c r="AO1058" s="45"/>
      <c r="AP1058" s="45"/>
      <c r="AQ1058" s="45"/>
      <c r="AR1058" s="45"/>
      <c r="AS1058" s="45"/>
      <c r="AT1058" s="45"/>
      <c r="AU1058" s="45"/>
      <c r="AV1058" s="45"/>
      <c r="AW1058" s="45"/>
      <c r="AX1058" s="45"/>
      <c r="AY1058" s="45"/>
      <c r="AZ1058" s="45"/>
      <c r="BA1058" s="45"/>
      <c r="BB1058" s="45"/>
      <c r="BC1058" s="45"/>
      <c r="BD1058" s="45"/>
      <c r="BE1058" s="45"/>
      <c r="BF1058" s="45"/>
      <c r="BG1058" s="45"/>
      <c r="BH1058" s="45"/>
      <c r="BI1058" s="45"/>
      <c r="BJ1058" s="45"/>
      <c r="BK1058" s="45"/>
      <c r="BL1058" s="45"/>
      <c r="BM1058" s="45"/>
      <c r="BN1058" s="45"/>
      <c r="BO1058" s="45"/>
      <c r="BP1058" s="45"/>
      <c r="BQ1058" s="45"/>
      <c r="BR1058" s="47"/>
      <c r="BS1058" s="47"/>
      <c r="BT1058" s="47"/>
      <c r="BU1058" s="47"/>
      <c r="BV1058" s="47"/>
      <c r="BW1058" s="47"/>
      <c r="BX1058" s="47"/>
      <c r="BY1058" s="47"/>
      <c r="BZ1058" s="47"/>
      <c r="CA1058" s="47"/>
      <c r="CB1058" s="47"/>
      <c r="CC1058" s="47"/>
      <c r="CD1058" s="47"/>
      <c r="CE1058" s="47"/>
      <c r="CF1058" s="47"/>
      <c r="CG1058" s="47"/>
      <c r="CH1058" s="47"/>
      <c r="CI1058" s="47"/>
      <c r="CJ1058" s="47"/>
      <c r="CK1058" s="47"/>
      <c r="CL1058" s="47"/>
      <c r="CM1058" s="47"/>
      <c r="CN1058" s="47"/>
      <c r="CO1058" s="47"/>
      <c r="CP1058" s="47"/>
      <c r="CQ1058" s="47"/>
      <c r="CR1058" s="47"/>
      <c r="CS1058" s="47"/>
      <c r="CT1058" s="47"/>
      <c r="CU1058" s="47"/>
      <c r="CV1058" s="47"/>
      <c r="CW1058" s="47"/>
      <c r="CX1058" s="47"/>
      <c r="CY1058" s="47"/>
      <c r="CZ1058" s="47"/>
      <c r="DA1058" s="47"/>
      <c r="DB1058" s="47"/>
      <c r="DC1058" s="47"/>
      <c r="DD1058" s="47"/>
      <c r="DE1058" s="47"/>
      <c r="DF1058" s="47"/>
      <c r="DG1058" s="47"/>
      <c r="DH1058" s="47"/>
      <c r="DI1058" s="47"/>
      <c r="DJ1058" s="47"/>
      <c r="DK1058" s="47"/>
      <c r="DL1058" s="47"/>
      <c r="DM1058" s="47"/>
      <c r="DN1058" s="47"/>
      <c r="DO1058" s="47"/>
      <c r="DP1058" s="47"/>
      <c r="DQ1058" s="47"/>
      <c r="DR1058" s="47"/>
      <c r="DS1058" s="47"/>
      <c r="DT1058" s="47"/>
      <c r="DU1058" s="47"/>
      <c r="DV1058" s="47"/>
      <c r="DW1058" s="47"/>
      <c r="DX1058" s="47"/>
      <c r="DY1058" s="47"/>
      <c r="DZ1058" s="47"/>
      <c r="EA1058" s="47"/>
      <c r="EB1058" s="47"/>
      <c r="EC1058" s="47"/>
      <c r="ED1058" s="47"/>
      <c r="EE1058" s="47"/>
      <c r="EF1058" s="47"/>
      <c r="EG1058" s="47"/>
      <c r="EH1058" s="47"/>
      <c r="EI1058" s="47"/>
      <c r="EJ1058" s="47"/>
      <c r="EK1058" s="47"/>
      <c r="EL1058" s="47"/>
      <c r="EM1058" s="47"/>
      <c r="EN1058" s="47"/>
      <c r="EO1058" s="47"/>
      <c r="EP1058" s="47"/>
      <c r="EQ1058" s="47"/>
      <c r="ER1058" s="47"/>
      <c r="ES1058" s="47"/>
      <c r="EX1058" s="48"/>
      <c r="EY1058" s="48"/>
      <c r="EZ1058" s="48"/>
      <c r="FA1058" s="48"/>
      <c r="FB1058" s="48"/>
      <c r="FC1058" s="48"/>
      <c r="FD1058" s="48"/>
    </row>
    <row r="1059" spans="1:160" s="19" customFormat="1" ht="15" customHeight="1" x14ac:dyDescent="0.25">
      <c r="A1059" s="82"/>
      <c r="B1059" s="82"/>
      <c r="C1059" s="82"/>
      <c r="AF1059" s="82"/>
      <c r="AG1059" s="82"/>
      <c r="AH1059" s="81"/>
      <c r="AI1059" s="45"/>
      <c r="AJ1059" s="46"/>
      <c r="AK1059" s="46"/>
      <c r="AL1059" s="46"/>
      <c r="AM1059" s="46"/>
      <c r="AN1059" s="45"/>
      <c r="AO1059" s="45"/>
      <c r="AP1059" s="45"/>
      <c r="AQ1059" s="45"/>
      <c r="AR1059" s="45"/>
      <c r="AS1059" s="45"/>
      <c r="AT1059" s="45"/>
      <c r="AU1059" s="45"/>
      <c r="AV1059" s="45"/>
      <c r="AW1059" s="45"/>
      <c r="AX1059" s="45"/>
      <c r="AY1059" s="45"/>
      <c r="AZ1059" s="45"/>
      <c r="BA1059" s="45"/>
      <c r="BB1059" s="45"/>
      <c r="BC1059" s="45"/>
      <c r="BD1059" s="45"/>
      <c r="BE1059" s="45"/>
      <c r="BF1059" s="45"/>
      <c r="BG1059" s="45"/>
      <c r="BH1059" s="45"/>
      <c r="BI1059" s="45"/>
      <c r="BJ1059" s="45"/>
      <c r="BK1059" s="45"/>
      <c r="BL1059" s="45"/>
      <c r="BM1059" s="45"/>
      <c r="BN1059" s="45"/>
      <c r="BO1059" s="45"/>
      <c r="BP1059" s="45"/>
      <c r="BQ1059" s="45"/>
      <c r="BR1059" s="47"/>
      <c r="BS1059" s="47"/>
      <c r="BT1059" s="47"/>
      <c r="BU1059" s="47"/>
      <c r="BV1059" s="47"/>
      <c r="BW1059" s="47"/>
      <c r="BX1059" s="47"/>
      <c r="BY1059" s="47"/>
      <c r="BZ1059" s="47"/>
      <c r="CA1059" s="47"/>
      <c r="CB1059" s="47"/>
      <c r="CC1059" s="47"/>
      <c r="CD1059" s="47"/>
      <c r="CE1059" s="47"/>
      <c r="CF1059" s="47"/>
      <c r="CG1059" s="47"/>
      <c r="CH1059" s="47"/>
      <c r="CI1059" s="47"/>
      <c r="CJ1059" s="47"/>
      <c r="CK1059" s="47"/>
      <c r="CL1059" s="47"/>
      <c r="CM1059" s="47"/>
      <c r="CN1059" s="47"/>
      <c r="CO1059" s="47"/>
      <c r="CP1059" s="47"/>
      <c r="CQ1059" s="47"/>
      <c r="CR1059" s="47"/>
      <c r="CS1059" s="47"/>
      <c r="CT1059" s="47"/>
      <c r="CU1059" s="47"/>
      <c r="CV1059" s="47"/>
      <c r="CW1059" s="47"/>
      <c r="CX1059" s="47"/>
      <c r="CY1059" s="47"/>
      <c r="CZ1059" s="47"/>
      <c r="DA1059" s="47"/>
      <c r="DB1059" s="47"/>
      <c r="DC1059" s="47"/>
      <c r="DD1059" s="47"/>
      <c r="DE1059" s="47"/>
      <c r="DF1059" s="47"/>
      <c r="DG1059" s="47"/>
      <c r="DH1059" s="47"/>
      <c r="DI1059" s="47"/>
      <c r="DJ1059" s="47"/>
      <c r="DK1059" s="47"/>
      <c r="DL1059" s="47"/>
      <c r="DM1059" s="47"/>
      <c r="DN1059" s="47"/>
      <c r="DO1059" s="47"/>
      <c r="DP1059" s="47"/>
      <c r="DQ1059" s="47"/>
      <c r="DR1059" s="47"/>
      <c r="DS1059" s="47"/>
      <c r="DT1059" s="47"/>
      <c r="DU1059" s="47"/>
      <c r="DV1059" s="47"/>
      <c r="DW1059" s="47"/>
      <c r="DX1059" s="47"/>
      <c r="DY1059" s="47"/>
      <c r="DZ1059" s="47"/>
      <c r="EA1059" s="47"/>
      <c r="EB1059" s="47"/>
      <c r="EC1059" s="47"/>
      <c r="ED1059" s="47"/>
      <c r="EE1059" s="47"/>
      <c r="EF1059" s="47"/>
      <c r="EG1059" s="47"/>
      <c r="EH1059" s="47"/>
      <c r="EI1059" s="47"/>
      <c r="EJ1059" s="47"/>
      <c r="EK1059" s="47"/>
      <c r="EL1059" s="47"/>
      <c r="EM1059" s="47"/>
      <c r="EN1059" s="47"/>
      <c r="EO1059" s="47"/>
      <c r="EP1059" s="47"/>
      <c r="EQ1059" s="47"/>
      <c r="ER1059" s="47"/>
      <c r="ES1059" s="47"/>
      <c r="EX1059" s="48"/>
      <c r="EY1059" s="48"/>
      <c r="EZ1059" s="48"/>
      <c r="FA1059" s="48"/>
      <c r="FB1059" s="48"/>
      <c r="FC1059" s="48"/>
      <c r="FD1059" s="48"/>
    </row>
  </sheetData>
  <sheetProtection password="DED3" sheet="1" objects="1" scenarios="1" selectLockedCells="1"/>
  <mergeCells count="145">
    <mergeCell ref="CT119:CV119"/>
    <mergeCell ref="CW126:CY126"/>
    <mergeCell ref="CW127:CY127"/>
    <mergeCell ref="CT127:CV127"/>
    <mergeCell ref="CW128:CY128"/>
    <mergeCell ref="CT130:CV130"/>
    <mergeCell ref="CT125:CV125"/>
    <mergeCell ref="CT121:CV121"/>
    <mergeCell ref="CT126:CV126"/>
    <mergeCell ref="CT118:CV118"/>
    <mergeCell ref="AL90:AP90"/>
    <mergeCell ref="AQ90:AU90"/>
    <mergeCell ref="AV90:AZ90"/>
    <mergeCell ref="BA90:BE90"/>
    <mergeCell ref="BF90:BJ90"/>
    <mergeCell ref="BK90:BO90"/>
    <mergeCell ref="BP90:BT90"/>
    <mergeCell ref="BU90:BY90"/>
    <mergeCell ref="BZ90:CD90"/>
    <mergeCell ref="A66:C78"/>
    <mergeCell ref="AF1:AH13"/>
    <mergeCell ref="AL32:AM32"/>
    <mergeCell ref="AL33:AM33"/>
    <mergeCell ref="AL5:AM5"/>
    <mergeCell ref="AL6:AM6"/>
    <mergeCell ref="AL8:AM8"/>
    <mergeCell ref="AL9:AM9"/>
    <mergeCell ref="AL11:AM11"/>
    <mergeCell ref="AL12:AM12"/>
    <mergeCell ref="AL14:AM14"/>
    <mergeCell ref="AL15:AM15"/>
    <mergeCell ref="AL17:AM17"/>
    <mergeCell ref="AL18:AM18"/>
    <mergeCell ref="AL20:AM20"/>
    <mergeCell ref="AL21:AM21"/>
    <mergeCell ref="AL23:AM23"/>
    <mergeCell ref="AL24:AM24"/>
    <mergeCell ref="AL26:AM26"/>
    <mergeCell ref="AL27:AM27"/>
    <mergeCell ref="AL29:AM29"/>
    <mergeCell ref="AL30:AM30"/>
    <mergeCell ref="AL35:AM35"/>
    <mergeCell ref="AL36:AM36"/>
    <mergeCell ref="A1:C13"/>
    <mergeCell ref="A14:C26"/>
    <mergeCell ref="A27:C39"/>
    <mergeCell ref="A40:C52"/>
    <mergeCell ref="A53:C65"/>
    <mergeCell ref="AJ4:AK4"/>
    <mergeCell ref="AJ7:AK7"/>
    <mergeCell ref="AJ10:AK10"/>
    <mergeCell ref="AJ13:AK13"/>
    <mergeCell ref="AJ16:AK16"/>
    <mergeCell ref="AJ19:AK19"/>
    <mergeCell ref="AJ22:AK22"/>
    <mergeCell ref="AJ25:AK25"/>
    <mergeCell ref="AJ28:AK28"/>
    <mergeCell ref="C125:E125"/>
    <mergeCell ref="F125:G126"/>
    <mergeCell ref="C126:E126"/>
    <mergeCell ref="B89:B90"/>
    <mergeCell ref="A89:A90"/>
    <mergeCell ref="C89:G90"/>
    <mergeCell ref="H89:AF89"/>
    <mergeCell ref="F116:G117"/>
    <mergeCell ref="C117:E117"/>
    <mergeCell ref="C118:G118"/>
    <mergeCell ref="C119:E119"/>
    <mergeCell ref="F119:G120"/>
    <mergeCell ref="C120:E120"/>
    <mergeCell ref="C121:G121"/>
    <mergeCell ref="C122:E122"/>
    <mergeCell ref="F122:G123"/>
    <mergeCell ref="C123:E123"/>
    <mergeCell ref="C106:G106"/>
    <mergeCell ref="C107:E107"/>
    <mergeCell ref="F107:G108"/>
    <mergeCell ref="C108:E108"/>
    <mergeCell ref="C109:G109"/>
    <mergeCell ref="A118:A120"/>
    <mergeCell ref="A121:A123"/>
    <mergeCell ref="A124:A126"/>
    <mergeCell ref="C94:G94"/>
    <mergeCell ref="C95:E95"/>
    <mergeCell ref="F95:G96"/>
    <mergeCell ref="C96:E96"/>
    <mergeCell ref="C97:G97"/>
    <mergeCell ref="C98:E98"/>
    <mergeCell ref="F98:G99"/>
    <mergeCell ref="C99:E99"/>
    <mergeCell ref="C100:G100"/>
    <mergeCell ref="C101:E101"/>
    <mergeCell ref="F101:G102"/>
    <mergeCell ref="C102:E102"/>
    <mergeCell ref="C103:G103"/>
    <mergeCell ref="C104:E104"/>
    <mergeCell ref="F104:G105"/>
    <mergeCell ref="C105:E105"/>
    <mergeCell ref="C110:E110"/>
    <mergeCell ref="F110:G111"/>
    <mergeCell ref="C111:E111"/>
    <mergeCell ref="C112:G112"/>
    <mergeCell ref="A103:A105"/>
    <mergeCell ref="C124:G124"/>
    <mergeCell ref="A100:A102"/>
    <mergeCell ref="C93:E93"/>
    <mergeCell ref="C92:E92"/>
    <mergeCell ref="F92:G93"/>
    <mergeCell ref="A91:A93"/>
    <mergeCell ref="A94:A96"/>
    <mergeCell ref="A97:A99"/>
    <mergeCell ref="C115:G115"/>
    <mergeCell ref="C116:E116"/>
    <mergeCell ref="C91:G91"/>
    <mergeCell ref="C113:E113"/>
    <mergeCell ref="F113:G114"/>
    <mergeCell ref="C114:E114"/>
    <mergeCell ref="A106:A108"/>
    <mergeCell ref="A109:A111"/>
    <mergeCell ref="A112:A114"/>
    <mergeCell ref="A115:A117"/>
    <mergeCell ref="CW118:CY118"/>
    <mergeCell ref="DB121:DD121"/>
    <mergeCell ref="DB120:DD120"/>
    <mergeCell ref="CW121:CY121"/>
    <mergeCell ref="CW120:CY120"/>
    <mergeCell ref="CT120:CV120"/>
    <mergeCell ref="CT122:CY122"/>
    <mergeCell ref="CT129:CY129"/>
    <mergeCell ref="AF14:AH26"/>
    <mergeCell ref="AJ31:AK31"/>
    <mergeCell ref="AJ34:AK34"/>
    <mergeCell ref="AJ37:AK37"/>
    <mergeCell ref="AJ41:AK41"/>
    <mergeCell ref="AF27:AH39"/>
    <mergeCell ref="AF40:AH52"/>
    <mergeCell ref="AF53:AH65"/>
    <mergeCell ref="AF66:AH78"/>
    <mergeCell ref="AL38:AM38"/>
    <mergeCell ref="AL39:AM39"/>
    <mergeCell ref="AL41:AM41"/>
    <mergeCell ref="CT128:CV128"/>
    <mergeCell ref="CE90:CI90"/>
    <mergeCell ref="CJ90:CN90"/>
    <mergeCell ref="CO90:CS90"/>
  </mergeCells>
  <pageMargins left="0" right="0" top="0" bottom="0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93" zoomScaleNormal="100" workbookViewId="0">
      <selection activeCell="C4" sqref="C4"/>
    </sheetView>
  </sheetViews>
  <sheetFormatPr baseColWidth="10" defaultRowHeight="15.95" customHeight="1" x14ac:dyDescent="0.25"/>
  <cols>
    <col min="1" max="1" width="2.85546875" style="16" customWidth="1"/>
    <col min="2" max="2" width="95.42578125" style="11" customWidth="1"/>
    <col min="3" max="6" width="11.28515625" style="11" customWidth="1"/>
    <col min="7" max="7" width="0.7109375" style="11" customWidth="1"/>
    <col min="8" max="16384" width="11.42578125" style="11"/>
  </cols>
  <sheetData>
    <row r="1" spans="1:6" ht="15.95" customHeight="1" thickBot="1" x14ac:dyDescent="0.3">
      <c r="A1" s="12"/>
      <c r="B1" s="13" t="s">
        <v>399</v>
      </c>
      <c r="C1" s="13"/>
      <c r="D1" s="13"/>
      <c r="E1" s="13"/>
      <c r="F1" s="13"/>
    </row>
    <row r="2" spans="1:6" s="5" customFormat="1" ht="15.95" customHeight="1" x14ac:dyDescent="0.25">
      <c r="A2" s="14"/>
      <c r="B2" s="152" t="s">
        <v>448</v>
      </c>
      <c r="C2" s="153" t="s">
        <v>395</v>
      </c>
      <c r="D2" s="660" t="s">
        <v>396</v>
      </c>
      <c r="E2" s="658" t="s">
        <v>397</v>
      </c>
      <c r="F2" s="656" t="s">
        <v>398</v>
      </c>
    </row>
    <row r="3" spans="1:6" s="5" customFormat="1" ht="15.95" customHeight="1" thickBot="1" x14ac:dyDescent="0.3">
      <c r="A3" s="14"/>
      <c r="B3" s="663"/>
      <c r="C3" s="662"/>
      <c r="D3" s="661"/>
      <c r="E3" s="659"/>
      <c r="F3" s="657"/>
    </row>
    <row r="4" spans="1:6" ht="35.1" customHeight="1" x14ac:dyDescent="0.2">
      <c r="A4" s="15">
        <v>1</v>
      </c>
      <c r="B4" s="132"/>
      <c r="C4" s="135"/>
      <c r="D4" s="96"/>
      <c r="E4" s="136"/>
      <c r="F4" s="99" t="str">
        <f>IF(C4="","",IF((D4+E4)=0,"",(D4+E4)*C4))</f>
        <v/>
      </c>
    </row>
    <row r="5" spans="1:6" ht="35.1" customHeight="1" x14ac:dyDescent="0.2">
      <c r="A5" s="15">
        <v>2</v>
      </c>
      <c r="B5" s="133"/>
      <c r="C5" s="137"/>
      <c r="D5" s="97"/>
      <c r="E5" s="138"/>
      <c r="F5" s="100" t="str">
        <f t="shared" ref="F5:F18" si="0">IF(C5="","",IF((D5+E5)=0,"",(D5+E5)*C5))</f>
        <v/>
      </c>
    </row>
    <row r="6" spans="1:6" ht="35.1" customHeight="1" x14ac:dyDescent="0.2">
      <c r="A6" s="15">
        <v>3</v>
      </c>
      <c r="B6" s="133"/>
      <c r="C6" s="137"/>
      <c r="D6" s="97"/>
      <c r="E6" s="138"/>
      <c r="F6" s="100" t="str">
        <f t="shared" si="0"/>
        <v/>
      </c>
    </row>
    <row r="7" spans="1:6" ht="35.1" customHeight="1" x14ac:dyDescent="0.2">
      <c r="A7" s="15">
        <v>4</v>
      </c>
      <c r="B7" s="133"/>
      <c r="C7" s="137"/>
      <c r="D7" s="97"/>
      <c r="E7" s="138"/>
      <c r="F7" s="100" t="str">
        <f t="shared" si="0"/>
        <v/>
      </c>
    </row>
    <row r="8" spans="1:6" ht="35.1" customHeight="1" x14ac:dyDescent="0.2">
      <c r="A8" s="15">
        <v>5</v>
      </c>
      <c r="B8" s="133"/>
      <c r="C8" s="137"/>
      <c r="D8" s="97"/>
      <c r="E8" s="138"/>
      <c r="F8" s="100" t="str">
        <f t="shared" si="0"/>
        <v/>
      </c>
    </row>
    <row r="9" spans="1:6" ht="35.1" customHeight="1" x14ac:dyDescent="0.2">
      <c r="A9" s="15">
        <v>6</v>
      </c>
      <c r="B9" s="133"/>
      <c r="C9" s="137"/>
      <c r="D9" s="97"/>
      <c r="E9" s="138"/>
      <c r="F9" s="100" t="str">
        <f t="shared" si="0"/>
        <v/>
      </c>
    </row>
    <row r="10" spans="1:6" ht="35.1" customHeight="1" x14ac:dyDescent="0.2">
      <c r="A10" s="15">
        <v>7</v>
      </c>
      <c r="B10" s="133"/>
      <c r="C10" s="137"/>
      <c r="D10" s="97"/>
      <c r="E10" s="138"/>
      <c r="F10" s="100" t="str">
        <f t="shared" si="0"/>
        <v/>
      </c>
    </row>
    <row r="11" spans="1:6" ht="35.1" customHeight="1" x14ac:dyDescent="0.2">
      <c r="A11" s="15">
        <v>8</v>
      </c>
      <c r="B11" s="133"/>
      <c r="C11" s="137"/>
      <c r="D11" s="97"/>
      <c r="E11" s="138"/>
      <c r="F11" s="100" t="str">
        <f t="shared" si="0"/>
        <v/>
      </c>
    </row>
    <row r="12" spans="1:6" ht="35.1" customHeight="1" x14ac:dyDescent="0.2">
      <c r="A12" s="15">
        <v>9</v>
      </c>
      <c r="B12" s="133"/>
      <c r="C12" s="137"/>
      <c r="D12" s="97"/>
      <c r="E12" s="138"/>
      <c r="F12" s="100" t="str">
        <f t="shared" si="0"/>
        <v/>
      </c>
    </row>
    <row r="13" spans="1:6" ht="35.1" customHeight="1" x14ac:dyDescent="0.2">
      <c r="A13" s="15">
        <v>10</v>
      </c>
      <c r="B13" s="133"/>
      <c r="C13" s="137"/>
      <c r="D13" s="97"/>
      <c r="E13" s="138"/>
      <c r="F13" s="100" t="str">
        <f t="shared" si="0"/>
        <v/>
      </c>
    </row>
    <row r="14" spans="1:6" ht="35.1" customHeight="1" x14ac:dyDescent="0.2">
      <c r="A14" s="15">
        <v>11</v>
      </c>
      <c r="B14" s="133"/>
      <c r="C14" s="137"/>
      <c r="D14" s="97"/>
      <c r="E14" s="138"/>
      <c r="F14" s="100" t="str">
        <f t="shared" si="0"/>
        <v/>
      </c>
    </row>
    <row r="15" spans="1:6" ht="35.1" customHeight="1" x14ac:dyDescent="0.2">
      <c r="A15" s="15">
        <v>12</v>
      </c>
      <c r="B15" s="133"/>
      <c r="C15" s="137"/>
      <c r="D15" s="97"/>
      <c r="E15" s="138"/>
      <c r="F15" s="100" t="str">
        <f t="shared" si="0"/>
        <v/>
      </c>
    </row>
    <row r="16" spans="1:6" ht="35.1" customHeight="1" x14ac:dyDescent="0.2">
      <c r="A16" s="15">
        <v>13</v>
      </c>
      <c r="B16" s="133"/>
      <c r="C16" s="137"/>
      <c r="D16" s="97"/>
      <c r="E16" s="138"/>
      <c r="F16" s="100" t="str">
        <f t="shared" si="0"/>
        <v/>
      </c>
    </row>
    <row r="17" spans="1:6" ht="35.1" customHeight="1" x14ac:dyDescent="0.2">
      <c r="A17" s="15">
        <v>14</v>
      </c>
      <c r="B17" s="133"/>
      <c r="C17" s="137"/>
      <c r="D17" s="97"/>
      <c r="E17" s="138"/>
      <c r="F17" s="100" t="str">
        <f t="shared" si="0"/>
        <v/>
      </c>
    </row>
    <row r="18" spans="1:6" ht="35.1" customHeight="1" thickBot="1" x14ac:dyDescent="0.25">
      <c r="A18" s="15">
        <v>15</v>
      </c>
      <c r="B18" s="134"/>
      <c r="C18" s="139"/>
      <c r="D18" s="98"/>
      <c r="E18" s="140"/>
      <c r="F18" s="101" t="str">
        <f t="shared" si="0"/>
        <v/>
      </c>
    </row>
  </sheetData>
  <sheetProtection password="DED3" sheet="1" objects="1" scenarios="1" selectLockedCells="1"/>
  <mergeCells count="5">
    <mergeCell ref="F2:F3"/>
    <mergeCell ref="E2:E3"/>
    <mergeCell ref="D2:D3"/>
    <mergeCell ref="C2:C3"/>
    <mergeCell ref="B2:B3"/>
  </mergeCells>
  <pageMargins left="0" right="0" top="0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T184"/>
  <sheetViews>
    <sheetView topLeftCell="L1" zoomScaleNormal="100" workbookViewId="0">
      <selection activeCell="L5" sqref="L5:Q5"/>
    </sheetView>
  </sheetViews>
  <sheetFormatPr baseColWidth="10" defaultColWidth="2.7109375" defaultRowHeight="15.95" customHeight="1" x14ac:dyDescent="0.25"/>
  <cols>
    <col min="1" max="1" width="1.28515625" style="11" customWidth="1"/>
    <col min="2" max="11" width="2.7109375" style="11"/>
    <col min="12" max="12" width="2.7109375" style="11" customWidth="1"/>
    <col min="13" max="53" width="2.7109375" style="11"/>
    <col min="54" max="54" width="1.28515625" style="11" customWidth="1"/>
    <col min="55" max="55" width="1.140625" style="19" customWidth="1"/>
    <col min="56" max="60" width="2.7109375" style="19"/>
    <col min="61" max="61" width="2.7109375" style="19" customWidth="1"/>
    <col min="62" max="75" width="2.7109375" style="19"/>
    <col min="76" max="76" width="2.7109375" style="19" customWidth="1"/>
    <col min="77" max="81" width="2.7109375" style="19"/>
    <col min="82" max="82" width="2.7109375" style="19" customWidth="1"/>
    <col min="83" max="96" width="2.7109375" style="19"/>
    <col min="97" max="97" width="3.85546875" style="19" customWidth="1"/>
    <col min="98" max="104" width="2.7109375" style="19"/>
    <col min="105" max="107" width="2.7109375" style="11"/>
    <col min="108" max="116" width="2.7109375" style="28"/>
    <col min="117" max="117" width="1.28515625" style="28" customWidth="1"/>
    <col min="118" max="202" width="2.7109375" style="28"/>
    <col min="203" max="16384" width="2.7109375" style="11"/>
  </cols>
  <sheetData>
    <row r="1" spans="2:202" s="5" customFormat="1" ht="18.600000000000001" customHeight="1" thickBot="1" x14ac:dyDescent="0.3">
      <c r="B1" s="743" t="s">
        <v>384</v>
      </c>
      <c r="C1" s="744"/>
      <c r="D1" s="744"/>
      <c r="E1" s="744"/>
      <c r="F1" s="744"/>
      <c r="G1" s="745" t="str">
        <f>IF(PORTADA!H19="","",PORTADA!H19)</f>
        <v/>
      </c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4" t="s">
        <v>5</v>
      </c>
      <c r="AE1" s="744"/>
      <c r="AF1" s="744"/>
      <c r="AG1" s="746" t="str">
        <f>IF(PORTADA!AE20="","",PORTADA!AE20)</f>
        <v/>
      </c>
      <c r="AH1" s="746"/>
      <c r="AI1" s="746"/>
      <c r="AJ1" s="746"/>
      <c r="AK1" s="744" t="s">
        <v>6</v>
      </c>
      <c r="AL1" s="744"/>
      <c r="AM1" s="744"/>
      <c r="AN1" s="746" t="str">
        <f>IF(PORTADA!AN20="","",PORTADA!AN20)</f>
        <v/>
      </c>
      <c r="AO1" s="746"/>
      <c r="AP1" s="746"/>
      <c r="AQ1" s="746"/>
      <c r="AR1" s="746"/>
      <c r="AS1" s="746"/>
      <c r="AT1" s="746"/>
      <c r="AU1" s="746"/>
      <c r="AV1" s="746"/>
      <c r="AW1" s="746"/>
      <c r="AX1" s="746"/>
      <c r="AY1" s="746"/>
      <c r="AZ1" s="746"/>
      <c r="BA1" s="747"/>
      <c r="BC1" s="29"/>
      <c r="BD1" s="736" t="s">
        <v>608</v>
      </c>
      <c r="BE1" s="737"/>
      <c r="BF1" s="737"/>
      <c r="BG1" s="737"/>
      <c r="BH1" s="737"/>
      <c r="BI1" s="737"/>
      <c r="BJ1" s="737"/>
      <c r="BK1" s="737"/>
      <c r="BL1" s="737"/>
      <c r="BM1" s="737"/>
      <c r="BN1" s="737"/>
      <c r="BO1" s="737"/>
      <c r="BP1" s="737"/>
      <c r="BQ1" s="737"/>
      <c r="BR1" s="737"/>
      <c r="BS1" s="738"/>
      <c r="BT1" s="172" t="s">
        <v>613</v>
      </c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7"/>
      <c r="CL1" s="172" t="s">
        <v>609</v>
      </c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7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</row>
    <row r="2" spans="2:202" ht="18.600000000000001" customHeight="1" x14ac:dyDescent="0.25">
      <c r="B2" s="740" t="s">
        <v>723</v>
      </c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741"/>
      <c r="Y2" s="741"/>
      <c r="Z2" s="741"/>
      <c r="AA2" s="741"/>
      <c r="AB2" s="741"/>
      <c r="AC2" s="741"/>
      <c r="AD2" s="741"/>
      <c r="AE2" s="741"/>
      <c r="AF2" s="741"/>
      <c r="AG2" s="741"/>
      <c r="AH2" s="741"/>
      <c r="AI2" s="741"/>
      <c r="AJ2" s="741"/>
      <c r="AK2" s="741"/>
      <c r="AL2" s="741"/>
      <c r="AM2" s="741"/>
      <c r="AN2" s="741"/>
      <c r="AO2" s="741"/>
      <c r="AP2" s="741"/>
      <c r="AQ2" s="741"/>
      <c r="AR2" s="741"/>
      <c r="AS2" s="741"/>
      <c r="AT2" s="741"/>
      <c r="AU2" s="741"/>
      <c r="AV2" s="741"/>
      <c r="AW2" s="741"/>
      <c r="AX2" s="741"/>
      <c r="AY2" s="741"/>
      <c r="AZ2" s="741"/>
      <c r="BA2" s="742"/>
      <c r="BC2" s="29"/>
      <c r="BD2" s="552" t="s">
        <v>605</v>
      </c>
      <c r="BE2" s="553"/>
      <c r="BF2" s="553"/>
      <c r="BG2" s="553"/>
      <c r="BH2" s="553"/>
      <c r="BI2" s="553"/>
      <c r="BJ2" s="553"/>
      <c r="BK2" s="553"/>
      <c r="BL2" s="554"/>
      <c r="BM2" s="692" t="str">
        <f>IF(CONSUMO!BM28="","",CONSUMO!BM28)</f>
        <v/>
      </c>
      <c r="BN2" s="693"/>
      <c r="BO2" s="693"/>
      <c r="BP2" s="693"/>
      <c r="BQ2" s="693"/>
      <c r="BR2" s="693"/>
      <c r="BS2" s="695"/>
      <c r="BT2" s="564" t="s">
        <v>610</v>
      </c>
      <c r="BU2" s="565"/>
      <c r="BV2" s="565"/>
      <c r="BW2" s="565"/>
      <c r="BX2" s="565"/>
      <c r="BY2" s="565"/>
      <c r="BZ2" s="565"/>
      <c r="CA2" s="520"/>
      <c r="CB2" s="692" t="str">
        <f>IF(SUM(ACTUACIÓN!R44:U45)=0,"",SUM(ACTUACIÓN!R44:U45))</f>
        <v/>
      </c>
      <c r="CC2" s="693"/>
      <c r="CD2" s="693"/>
      <c r="CE2" s="693"/>
      <c r="CF2" s="693"/>
      <c r="CG2" s="693"/>
      <c r="CH2" s="694"/>
      <c r="CI2" s="721" t="str">
        <f>IF(CB2="","",100%)</f>
        <v/>
      </c>
      <c r="CJ2" s="722"/>
      <c r="CK2" s="723"/>
      <c r="CL2" s="564" t="s">
        <v>728</v>
      </c>
      <c r="CM2" s="565"/>
      <c r="CN2" s="565"/>
      <c r="CO2" s="565"/>
      <c r="CP2" s="565"/>
      <c r="CQ2" s="565"/>
      <c r="CR2" s="565"/>
      <c r="CS2" s="520"/>
      <c r="CT2" s="729" t="str">
        <f>IF(SUM('ORZAMENTO PROXECTADO'!F4:F18)=0,"",SUM('ORZAMENTO PROXECTADO'!F4:F18))</f>
        <v/>
      </c>
      <c r="CU2" s="730"/>
      <c r="CV2" s="730"/>
      <c r="CW2" s="730"/>
      <c r="CX2" s="730"/>
      <c r="CY2" s="730"/>
      <c r="CZ2" s="730"/>
      <c r="DA2" s="730"/>
      <c r="DB2" s="730"/>
      <c r="DC2" s="731"/>
    </row>
    <row r="3" spans="2:202" ht="18.600000000000001" customHeight="1" x14ac:dyDescent="0.25">
      <c r="B3" s="712" t="s">
        <v>724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/>
      <c r="AS3" s="713"/>
      <c r="AT3" s="713"/>
      <c r="AU3" s="713"/>
      <c r="AV3" s="713"/>
      <c r="AW3" s="713"/>
      <c r="AX3" s="713"/>
      <c r="AY3" s="713"/>
      <c r="AZ3" s="485"/>
      <c r="BA3" s="739"/>
      <c r="BC3" s="18"/>
      <c r="BD3" s="696"/>
      <c r="BE3" s="697"/>
      <c r="BF3" s="697"/>
      <c r="BG3" s="697"/>
      <c r="BH3" s="697"/>
      <c r="BI3" s="697"/>
      <c r="BJ3" s="697"/>
      <c r="BK3" s="697"/>
      <c r="BL3" s="698"/>
      <c r="BM3" s="706" t="str">
        <f>IF(CONSUMO!BS28="","",CONSUMO!BS28)</f>
        <v/>
      </c>
      <c r="BN3" s="707"/>
      <c r="BO3" s="707"/>
      <c r="BP3" s="707"/>
      <c r="BQ3" s="707"/>
      <c r="BR3" s="707"/>
      <c r="BS3" s="708"/>
      <c r="BT3" s="709" t="s">
        <v>611</v>
      </c>
      <c r="BU3" s="710"/>
      <c r="BV3" s="710"/>
      <c r="BW3" s="710"/>
      <c r="BX3" s="710"/>
      <c r="BY3" s="710"/>
      <c r="BZ3" s="710"/>
      <c r="CA3" s="711"/>
      <c r="CB3" s="692" t="str">
        <f>IF(CB2="","",SUM('XUST. AUTOCONSUMO FOTOVOLTAICA'!CT121:CY121))</f>
        <v/>
      </c>
      <c r="CC3" s="693"/>
      <c r="CD3" s="693"/>
      <c r="CE3" s="693"/>
      <c r="CF3" s="693"/>
      <c r="CG3" s="693"/>
      <c r="CH3" s="694"/>
      <c r="CI3" s="721" t="str">
        <f>IF(CI2="","",CB3/CB2)</f>
        <v/>
      </c>
      <c r="CJ3" s="722"/>
      <c r="CK3" s="723"/>
      <c r="CL3" s="564" t="s">
        <v>729</v>
      </c>
      <c r="CM3" s="565"/>
      <c r="CN3" s="565"/>
      <c r="CO3" s="565"/>
      <c r="CP3" s="565"/>
      <c r="CQ3" s="565"/>
      <c r="CR3" s="565"/>
      <c r="CS3" s="520"/>
      <c r="CT3" s="729" t="str">
        <f>IF(PORTADA!AM23="","",IF(AX13="","",IF(PORTADA!AM23="Fotovoltaica",1100*AX13,2500*AX13)))</f>
        <v/>
      </c>
      <c r="CU3" s="730"/>
      <c r="CV3" s="730"/>
      <c r="CW3" s="730"/>
      <c r="CX3" s="730"/>
      <c r="CY3" s="730"/>
      <c r="CZ3" s="730"/>
      <c r="DA3" s="730"/>
      <c r="DB3" s="730"/>
      <c r="DC3" s="731"/>
    </row>
    <row r="4" spans="2:202" ht="18.600000000000001" customHeight="1" x14ac:dyDescent="0.25">
      <c r="B4" s="748"/>
      <c r="C4" s="749"/>
      <c r="D4" s="749"/>
      <c r="E4" s="749"/>
      <c r="F4" s="749"/>
      <c r="G4" s="749"/>
      <c r="H4" s="749"/>
      <c r="I4" s="749"/>
      <c r="J4" s="749"/>
      <c r="K4" s="749"/>
      <c r="L4" s="714" t="s">
        <v>417</v>
      </c>
      <c r="M4" s="714"/>
      <c r="N4" s="714"/>
      <c r="O4" s="714"/>
      <c r="P4" s="714"/>
      <c r="Q4" s="714"/>
      <c r="R4" s="714" t="s">
        <v>418</v>
      </c>
      <c r="S4" s="714"/>
      <c r="T4" s="714"/>
      <c r="U4" s="714"/>
      <c r="V4" s="714"/>
      <c r="W4" s="714"/>
      <c r="X4" s="714" t="s">
        <v>419</v>
      </c>
      <c r="Y4" s="714"/>
      <c r="Z4" s="714"/>
      <c r="AA4" s="714"/>
      <c r="AB4" s="714"/>
      <c r="AC4" s="714"/>
      <c r="AD4" s="714" t="s">
        <v>420</v>
      </c>
      <c r="AE4" s="714"/>
      <c r="AF4" s="714"/>
      <c r="AG4" s="714"/>
      <c r="AH4" s="714"/>
      <c r="AI4" s="714"/>
      <c r="AJ4" s="714" t="s">
        <v>421</v>
      </c>
      <c r="AK4" s="714"/>
      <c r="AL4" s="714"/>
      <c r="AM4" s="714"/>
      <c r="AN4" s="714"/>
      <c r="AO4" s="714"/>
      <c r="AP4" s="714" t="s">
        <v>422</v>
      </c>
      <c r="AQ4" s="714"/>
      <c r="AR4" s="714"/>
      <c r="AS4" s="714"/>
      <c r="AT4" s="714"/>
      <c r="AU4" s="714"/>
      <c r="AV4" s="714" t="s">
        <v>423</v>
      </c>
      <c r="AW4" s="714"/>
      <c r="AX4" s="714"/>
      <c r="AY4" s="714"/>
      <c r="AZ4" s="714"/>
      <c r="BA4" s="750"/>
      <c r="BC4" s="18"/>
      <c r="BD4" s="564" t="s">
        <v>606</v>
      </c>
      <c r="BE4" s="565"/>
      <c r="BF4" s="565"/>
      <c r="BG4" s="565"/>
      <c r="BH4" s="565"/>
      <c r="BI4" s="565"/>
      <c r="BJ4" s="565"/>
      <c r="BK4" s="565"/>
      <c r="BL4" s="520"/>
      <c r="BM4" s="703" t="str">
        <f>IF(CONSUMO!CB28="","",CONSUMO!CB28)</f>
        <v/>
      </c>
      <c r="BN4" s="704"/>
      <c r="BO4" s="704"/>
      <c r="BP4" s="704"/>
      <c r="BQ4" s="704"/>
      <c r="BR4" s="704"/>
      <c r="BS4" s="705"/>
      <c r="BT4" s="709" t="s">
        <v>737</v>
      </c>
      <c r="BU4" s="710"/>
      <c r="BV4" s="710"/>
      <c r="BW4" s="710"/>
      <c r="BX4" s="710"/>
      <c r="BY4" s="710"/>
      <c r="BZ4" s="710"/>
      <c r="CA4" s="711"/>
      <c r="CB4" s="692" t="str">
        <f>IF(CB2="","",IF(ACUMULACIÓN!T2="Si",SUM('XUST. AUTOCONSUMO FOTOVOLTAICA'!CT126),0))</f>
        <v/>
      </c>
      <c r="CC4" s="693"/>
      <c r="CD4" s="693"/>
      <c r="CE4" s="693"/>
      <c r="CF4" s="693"/>
      <c r="CG4" s="693"/>
      <c r="CH4" s="694"/>
      <c r="CI4" s="721" t="str">
        <f>IF(CI2="","",CB4/CB2)</f>
        <v/>
      </c>
      <c r="CJ4" s="722"/>
      <c r="CK4" s="723"/>
      <c r="CL4" s="564" t="s">
        <v>614</v>
      </c>
      <c r="CM4" s="565"/>
      <c r="CN4" s="565"/>
      <c r="CO4" s="565"/>
      <c r="CP4" s="565"/>
      <c r="CQ4" s="565"/>
      <c r="CR4" s="565"/>
      <c r="CS4" s="520"/>
      <c r="CT4" s="729" t="str">
        <f>IF(PORTADA!AU23="","",IF(SUM('ORZAMENTO PROXECTADO'!F4:F18)=0,"",IF(AX13="","",IF(CT2&lt;CT3,CT2,CT3))))</f>
        <v/>
      </c>
      <c r="CU4" s="730"/>
      <c r="CV4" s="730"/>
      <c r="CW4" s="730"/>
      <c r="CX4" s="730"/>
      <c r="CY4" s="730"/>
      <c r="CZ4" s="730"/>
      <c r="DA4" s="730"/>
      <c r="DB4" s="730"/>
      <c r="DC4" s="731"/>
    </row>
    <row r="5" spans="2:202" ht="18.600000000000001" customHeight="1" x14ac:dyDescent="0.25">
      <c r="B5" s="712" t="s">
        <v>412</v>
      </c>
      <c r="C5" s="713"/>
      <c r="D5" s="713"/>
      <c r="E5" s="713"/>
      <c r="F5" s="713"/>
      <c r="G5" s="713"/>
      <c r="H5" s="713"/>
      <c r="I5" s="713"/>
      <c r="J5" s="713"/>
      <c r="K5" s="713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485"/>
      <c r="AK5" s="485"/>
      <c r="AL5" s="485"/>
      <c r="AM5" s="485"/>
      <c r="AN5" s="485"/>
      <c r="AO5" s="485"/>
      <c r="AP5" s="485"/>
      <c r="AQ5" s="485"/>
      <c r="AR5" s="485"/>
      <c r="AS5" s="485"/>
      <c r="AT5" s="485"/>
      <c r="AU5" s="485"/>
      <c r="AV5" s="485"/>
      <c r="AW5" s="485"/>
      <c r="AX5" s="485"/>
      <c r="AY5" s="485"/>
      <c r="AZ5" s="485"/>
      <c r="BA5" s="739"/>
      <c r="BC5" s="29"/>
      <c r="BD5" s="699" t="s">
        <v>607</v>
      </c>
      <c r="BE5" s="459"/>
      <c r="BF5" s="459"/>
      <c r="BG5" s="459"/>
      <c r="BH5" s="459"/>
      <c r="BI5" s="459"/>
      <c r="BJ5" s="459"/>
      <c r="BK5" s="459"/>
      <c r="BL5" s="460"/>
      <c r="BM5" s="700" t="str">
        <f>IF(BM2="","",IF(BM4="","",BM4/BM2))</f>
        <v/>
      </c>
      <c r="BN5" s="701"/>
      <c r="BO5" s="701"/>
      <c r="BP5" s="701"/>
      <c r="BQ5" s="701"/>
      <c r="BR5" s="701"/>
      <c r="BS5" s="702"/>
      <c r="BT5" s="709" t="s">
        <v>612</v>
      </c>
      <c r="BU5" s="710"/>
      <c r="BV5" s="710"/>
      <c r="BW5" s="710"/>
      <c r="BX5" s="710"/>
      <c r="BY5" s="710"/>
      <c r="BZ5" s="710"/>
      <c r="CA5" s="711"/>
      <c r="CB5" s="692" t="str">
        <f>IF(CB2="","",IF(ACUMULACIÓN!T2="Si",RESUMO!CB3+RESUMO!CB4,RESUMO!CB3))</f>
        <v/>
      </c>
      <c r="CC5" s="693"/>
      <c r="CD5" s="693"/>
      <c r="CE5" s="693"/>
      <c r="CF5" s="693"/>
      <c r="CG5" s="693"/>
      <c r="CH5" s="694"/>
      <c r="CI5" s="721" t="str">
        <f>IF(CI2="","",CB5/CB2)</f>
        <v/>
      </c>
      <c r="CJ5" s="722"/>
      <c r="CK5" s="723"/>
      <c r="CL5" s="564" t="s">
        <v>628</v>
      </c>
      <c r="CM5" s="565"/>
      <c r="CN5" s="565"/>
      <c r="CO5" s="565"/>
      <c r="CP5" s="565"/>
      <c r="CQ5" s="565"/>
      <c r="CR5" s="565"/>
      <c r="CS5" s="520"/>
      <c r="CT5" s="732" t="str">
        <f>IF(CB2="","",IF(AX13="","",CB2/AX13))</f>
        <v/>
      </c>
      <c r="CU5" s="733"/>
      <c r="CV5" s="733"/>
      <c r="CW5" s="733"/>
      <c r="CX5" s="733"/>
      <c r="CY5" s="733"/>
      <c r="CZ5" s="733"/>
      <c r="DA5" s="733"/>
      <c r="DB5" s="733"/>
      <c r="DC5" s="734"/>
    </row>
    <row r="6" spans="2:202" s="28" customFormat="1" ht="18.600000000000001" customHeight="1" thickBot="1" x14ac:dyDescent="0.3">
      <c r="B6" s="712" t="s">
        <v>413</v>
      </c>
      <c r="C6" s="713"/>
      <c r="D6" s="713"/>
      <c r="E6" s="713"/>
      <c r="F6" s="713"/>
      <c r="G6" s="713"/>
      <c r="H6" s="713"/>
      <c r="I6" s="713"/>
      <c r="J6" s="713"/>
      <c r="K6" s="713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512"/>
      <c r="BC6" s="18"/>
      <c r="BD6" s="686"/>
      <c r="BE6" s="687"/>
      <c r="BF6" s="687"/>
      <c r="BG6" s="687"/>
      <c r="BH6" s="687"/>
      <c r="BI6" s="687"/>
      <c r="BJ6" s="687"/>
      <c r="BK6" s="687"/>
      <c r="BL6" s="688"/>
      <c r="BM6" s="689"/>
      <c r="BN6" s="690"/>
      <c r="BO6" s="690"/>
      <c r="BP6" s="690"/>
      <c r="BQ6" s="690"/>
      <c r="BR6" s="690"/>
      <c r="BS6" s="691"/>
      <c r="BT6" s="727" t="s">
        <v>738</v>
      </c>
      <c r="BU6" s="728"/>
      <c r="BV6" s="728"/>
      <c r="BW6" s="728"/>
      <c r="BX6" s="728"/>
      <c r="BY6" s="728"/>
      <c r="BZ6" s="728"/>
      <c r="CA6" s="526"/>
      <c r="CB6" s="718" t="str">
        <f>IF(CB2="","",RESUMO!CB2-RESUMO!CB5)</f>
        <v/>
      </c>
      <c r="CC6" s="719"/>
      <c r="CD6" s="719"/>
      <c r="CE6" s="719"/>
      <c r="CF6" s="719"/>
      <c r="CG6" s="719"/>
      <c r="CH6" s="720"/>
      <c r="CI6" s="724" t="str">
        <f>IF(CB6="","",CB6/CB2)</f>
        <v/>
      </c>
      <c r="CJ6" s="725"/>
      <c r="CK6" s="726"/>
      <c r="CL6" s="715" t="s">
        <v>732</v>
      </c>
      <c r="CM6" s="716"/>
      <c r="CN6" s="716"/>
      <c r="CO6" s="716"/>
      <c r="CP6" s="716"/>
      <c r="CQ6" s="716"/>
      <c r="CR6" s="716"/>
      <c r="CS6" s="717"/>
      <c r="CT6" s="683" t="str">
        <f>IF(CT5="","",BM2/CT5)</f>
        <v/>
      </c>
      <c r="CU6" s="684"/>
      <c r="CV6" s="684"/>
      <c r="CW6" s="684"/>
      <c r="CX6" s="684"/>
      <c r="CY6" s="684"/>
      <c r="CZ6" s="684"/>
      <c r="DA6" s="684"/>
      <c r="DB6" s="684"/>
      <c r="DC6" s="685"/>
    </row>
    <row r="7" spans="2:202" s="28" customFormat="1" ht="18.600000000000001" customHeight="1" x14ac:dyDescent="0.25">
      <c r="B7" s="712" t="s">
        <v>414</v>
      </c>
      <c r="C7" s="713"/>
      <c r="D7" s="713"/>
      <c r="E7" s="713"/>
      <c r="F7" s="713"/>
      <c r="G7" s="713"/>
      <c r="H7" s="713"/>
      <c r="I7" s="713"/>
      <c r="J7" s="713"/>
      <c r="K7" s="713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512"/>
      <c r="BC7" s="18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</row>
    <row r="8" spans="2:202" s="28" customFormat="1" ht="18.600000000000001" customHeight="1" x14ac:dyDescent="0.25">
      <c r="B8" s="712" t="s">
        <v>426</v>
      </c>
      <c r="C8" s="713"/>
      <c r="D8" s="713"/>
      <c r="E8" s="713"/>
      <c r="F8" s="713"/>
      <c r="G8" s="713"/>
      <c r="H8" s="713"/>
      <c r="I8" s="713"/>
      <c r="J8" s="713"/>
      <c r="K8" s="713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739"/>
    </row>
    <row r="9" spans="2:202" s="28" customFormat="1" ht="18.600000000000001" customHeight="1" x14ac:dyDescent="0.25">
      <c r="B9" s="712" t="s">
        <v>415</v>
      </c>
      <c r="C9" s="713"/>
      <c r="D9" s="713"/>
      <c r="E9" s="713"/>
      <c r="F9" s="713"/>
      <c r="G9" s="713"/>
      <c r="H9" s="713"/>
      <c r="I9" s="713"/>
      <c r="J9" s="713"/>
      <c r="K9" s="713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485"/>
      <c r="BA9" s="739"/>
      <c r="BI9" s="39" t="s">
        <v>616</v>
      </c>
      <c r="BJ9" s="39"/>
      <c r="BK9" s="39"/>
      <c r="BL9" s="39"/>
      <c r="CJ9" s="28" t="s">
        <v>616</v>
      </c>
    </row>
    <row r="10" spans="2:202" s="28" customFormat="1" ht="18.600000000000001" customHeight="1" thickBot="1" x14ac:dyDescent="0.3">
      <c r="B10" s="752" t="s">
        <v>416</v>
      </c>
      <c r="C10" s="753"/>
      <c r="D10" s="753"/>
      <c r="E10" s="753"/>
      <c r="F10" s="753"/>
      <c r="G10" s="753"/>
      <c r="H10" s="753"/>
      <c r="I10" s="753"/>
      <c r="J10" s="753"/>
      <c r="K10" s="753"/>
      <c r="L10" s="751"/>
      <c r="M10" s="751"/>
      <c r="N10" s="751"/>
      <c r="O10" s="751"/>
      <c r="P10" s="751"/>
      <c r="Q10" s="751"/>
      <c r="R10" s="751"/>
      <c r="S10" s="751"/>
      <c r="T10" s="751"/>
      <c r="U10" s="751"/>
      <c r="V10" s="751"/>
      <c r="W10" s="751"/>
      <c r="X10" s="751"/>
      <c r="Y10" s="751"/>
      <c r="Z10" s="751"/>
      <c r="AA10" s="751"/>
      <c r="AB10" s="751"/>
      <c r="AC10" s="751"/>
      <c r="AD10" s="751"/>
      <c r="AE10" s="751"/>
      <c r="AF10" s="751"/>
      <c r="AG10" s="751"/>
      <c r="AH10" s="751"/>
      <c r="AI10" s="751"/>
      <c r="AJ10" s="751"/>
      <c r="AK10" s="751"/>
      <c r="AL10" s="751"/>
      <c r="AM10" s="751"/>
      <c r="AN10" s="751"/>
      <c r="AO10" s="751"/>
      <c r="AP10" s="751"/>
      <c r="AQ10" s="751"/>
      <c r="AR10" s="751"/>
      <c r="AS10" s="751"/>
      <c r="AT10" s="751"/>
      <c r="AU10" s="751"/>
      <c r="AV10" s="751"/>
      <c r="AW10" s="751"/>
      <c r="AX10" s="751"/>
      <c r="AY10" s="751"/>
      <c r="AZ10" s="751"/>
      <c r="BA10" s="754"/>
      <c r="BH10" s="28" t="s">
        <v>605</v>
      </c>
      <c r="BI10" s="39" t="str">
        <f>BM2</f>
        <v/>
      </c>
      <c r="BJ10" s="39"/>
      <c r="BK10" s="39"/>
      <c r="BL10" s="39"/>
      <c r="CI10" s="28" t="s">
        <v>617</v>
      </c>
      <c r="CJ10" s="39" t="str">
        <f>CB2</f>
        <v/>
      </c>
      <c r="CK10" s="39"/>
      <c r="CL10" s="39"/>
      <c r="CM10" s="39"/>
    </row>
    <row r="11" spans="2:202" s="28" customFormat="1" ht="18.600000000000001" customHeight="1" x14ac:dyDescent="0.25">
      <c r="B11" s="740" t="s">
        <v>424</v>
      </c>
      <c r="C11" s="741"/>
      <c r="D11" s="741"/>
      <c r="E11" s="741"/>
      <c r="F11" s="741"/>
      <c r="G11" s="741"/>
      <c r="H11" s="741"/>
      <c r="I11" s="741"/>
      <c r="J11" s="741"/>
      <c r="K11" s="741"/>
      <c r="L11" s="741"/>
      <c r="M11" s="741"/>
      <c r="N11" s="741"/>
      <c r="O11" s="741"/>
      <c r="P11" s="741"/>
      <c r="Q11" s="741"/>
      <c r="R11" s="741"/>
      <c r="S11" s="741"/>
      <c r="T11" s="741"/>
      <c r="U11" s="741"/>
      <c r="V11" s="741"/>
      <c r="W11" s="741"/>
      <c r="X11" s="741"/>
      <c r="Y11" s="741"/>
      <c r="Z11" s="741"/>
      <c r="AA11" s="741"/>
      <c r="AB11" s="741"/>
      <c r="AC11" s="741"/>
      <c r="AD11" s="741"/>
      <c r="AE11" s="741"/>
      <c r="AF11" s="741"/>
      <c r="AG11" s="741"/>
      <c r="AH11" s="741"/>
      <c r="AI11" s="741"/>
      <c r="AJ11" s="741"/>
      <c r="AK11" s="741"/>
      <c r="AL11" s="741"/>
      <c r="AM11" s="741"/>
      <c r="AN11" s="741"/>
      <c r="AO11" s="741"/>
      <c r="AP11" s="741"/>
      <c r="AQ11" s="741"/>
      <c r="AR11" s="741"/>
      <c r="AS11" s="741"/>
      <c r="AT11" s="741"/>
      <c r="AU11" s="741"/>
      <c r="AV11" s="741"/>
      <c r="AW11" s="741"/>
      <c r="AX11" s="741"/>
      <c r="AY11" s="741"/>
      <c r="AZ11" s="741"/>
      <c r="BA11" s="742"/>
      <c r="BF11" s="40"/>
      <c r="BG11" s="40"/>
      <c r="BH11" s="40" t="s">
        <v>624</v>
      </c>
      <c r="BI11" s="41" t="e">
        <f>BI10-CB5</f>
        <v>#VALUE!</v>
      </c>
      <c r="BJ11" s="41"/>
      <c r="BK11" s="41"/>
      <c r="BL11" s="41"/>
      <c r="CG11" s="40"/>
      <c r="CH11" s="40"/>
      <c r="CI11" s="40"/>
      <c r="CJ11" s="41"/>
      <c r="CK11" s="41"/>
      <c r="CL11" s="41"/>
      <c r="CM11" s="41"/>
    </row>
    <row r="12" spans="2:202" s="28" customFormat="1" ht="18.600000000000001" customHeight="1" x14ac:dyDescent="0.25">
      <c r="B12" s="783" t="s">
        <v>425</v>
      </c>
      <c r="C12" s="784"/>
      <c r="D12" s="784"/>
      <c r="E12" s="784"/>
      <c r="F12" s="784"/>
      <c r="G12" s="784"/>
      <c r="H12" s="784"/>
      <c r="I12" s="784"/>
      <c r="J12" s="784"/>
      <c r="K12" s="784"/>
      <c r="L12" s="784"/>
      <c r="M12" s="784"/>
      <c r="N12" s="784"/>
      <c r="O12" s="784"/>
      <c r="P12" s="784"/>
      <c r="Q12" s="784"/>
      <c r="R12" s="784"/>
      <c r="S12" s="784"/>
      <c r="T12" s="784"/>
      <c r="U12" s="784"/>
      <c r="V12" s="784"/>
      <c r="W12" s="480" t="str">
        <f>IF(SUM(ACTUACIÓN!R47:U48)=0,"",SUM(ACTUACIÓN!R47:U48))</f>
        <v/>
      </c>
      <c r="X12" s="480"/>
      <c r="Y12" s="480"/>
      <c r="Z12" s="480"/>
      <c r="AA12" s="480"/>
      <c r="AB12" s="784" t="s">
        <v>736</v>
      </c>
      <c r="AC12" s="784"/>
      <c r="AD12" s="784"/>
      <c r="AE12" s="784"/>
      <c r="AF12" s="784"/>
      <c r="AG12" s="784"/>
      <c r="AH12" s="784"/>
      <c r="AI12" s="784"/>
      <c r="AJ12" s="784"/>
      <c r="AK12" s="784"/>
      <c r="AL12" s="784"/>
      <c r="AM12" s="784"/>
      <c r="AN12" s="784"/>
      <c r="AO12" s="784"/>
      <c r="AP12" s="784"/>
      <c r="AQ12" s="784"/>
      <c r="AR12" s="784"/>
      <c r="AS12" s="784"/>
      <c r="AT12" s="784"/>
      <c r="AU12" s="784"/>
      <c r="AV12" s="784"/>
      <c r="AW12" s="784"/>
      <c r="AX12" s="480" t="str">
        <f>IF(SUM(ACTUACIÓN!V47:Y48)=0,"",SUM(ACTUACIÓN!V47:Y48))</f>
        <v/>
      </c>
      <c r="AY12" s="480"/>
      <c r="AZ12" s="480"/>
      <c r="BA12" s="481"/>
      <c r="BH12" s="40" t="s">
        <v>625</v>
      </c>
      <c r="BI12" s="41" t="str">
        <f>CB3</f>
        <v/>
      </c>
      <c r="BJ12" s="39"/>
      <c r="BK12" s="39"/>
      <c r="BL12" s="39"/>
      <c r="CI12" s="28" t="s">
        <v>615</v>
      </c>
      <c r="CJ12" s="39" t="str">
        <f>CB5</f>
        <v/>
      </c>
      <c r="CK12" s="39"/>
      <c r="CL12" s="39"/>
      <c r="CM12" s="39"/>
    </row>
    <row r="13" spans="2:202" s="28" customFormat="1" ht="18.600000000000001" customHeight="1" x14ac:dyDescent="0.25">
      <c r="B13" s="667" t="s">
        <v>735</v>
      </c>
      <c r="C13" s="668"/>
      <c r="D13" s="668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8"/>
      <c r="T13" s="668"/>
      <c r="U13" s="668"/>
      <c r="V13" s="668"/>
      <c r="W13" s="668"/>
      <c r="X13" s="668"/>
      <c r="Y13" s="668"/>
      <c r="Z13" s="668"/>
      <c r="AA13" s="668"/>
      <c r="AB13" s="668"/>
      <c r="AC13" s="668"/>
      <c r="AD13" s="668"/>
      <c r="AE13" s="668"/>
      <c r="AF13" s="668"/>
      <c r="AG13" s="668"/>
      <c r="AH13" s="668"/>
      <c r="AI13" s="668"/>
      <c r="AJ13" s="668"/>
      <c r="AK13" s="668"/>
      <c r="AL13" s="668"/>
      <c r="AM13" s="668"/>
      <c r="AN13" s="668"/>
      <c r="AO13" s="668"/>
      <c r="AP13" s="668"/>
      <c r="AQ13" s="668"/>
      <c r="AR13" s="668"/>
      <c r="AS13" s="668"/>
      <c r="AT13" s="668"/>
      <c r="AU13" s="668"/>
      <c r="AV13" s="668"/>
      <c r="AW13" s="669"/>
      <c r="AX13" s="480" t="str">
        <f>IF(W12="","",MIN(W12,AX12))</f>
        <v/>
      </c>
      <c r="AY13" s="480"/>
      <c r="AZ13" s="480"/>
      <c r="BA13" s="481"/>
      <c r="BH13" s="28" t="s">
        <v>620</v>
      </c>
      <c r="BI13" s="39">
        <f>IF(ACUMULACIÓN!T2="Si",CB5,0)</f>
        <v>0</v>
      </c>
      <c r="BJ13" s="39"/>
      <c r="BK13" s="39"/>
      <c r="BL13" s="39"/>
      <c r="CJ13" s="39"/>
      <c r="CK13" s="39"/>
      <c r="CL13" s="39"/>
      <c r="CM13" s="39"/>
    </row>
    <row r="14" spans="2:202" s="28" customFormat="1" ht="18.600000000000001" customHeight="1" x14ac:dyDescent="0.25">
      <c r="B14" s="670" t="s">
        <v>426</v>
      </c>
      <c r="C14" s="671"/>
      <c r="D14" s="671"/>
      <c r="E14" s="671"/>
      <c r="F14" s="671"/>
      <c r="G14" s="671"/>
      <c r="H14" s="671"/>
      <c r="I14" s="671"/>
      <c r="J14" s="671"/>
      <c r="K14" s="671"/>
      <c r="L14" s="672" t="str">
        <f>IF(SUM(ACTUACIÓN!Z44:AB51)=0,"",SUM(ACTUACIÓN!Z44:AB51))</f>
        <v/>
      </c>
      <c r="M14" s="672"/>
      <c r="N14" s="672"/>
      <c r="O14" s="672"/>
      <c r="P14" s="672"/>
      <c r="Q14" s="786" t="s">
        <v>662</v>
      </c>
      <c r="R14" s="787"/>
      <c r="S14" s="787"/>
      <c r="T14" s="787"/>
      <c r="U14" s="787"/>
      <c r="V14" s="787"/>
      <c r="W14" s="787"/>
      <c r="X14" s="787"/>
      <c r="Y14" s="787"/>
      <c r="Z14" s="787"/>
      <c r="AA14" s="787"/>
      <c r="AB14" s="787"/>
      <c r="AC14" s="787"/>
      <c r="AD14" s="787"/>
      <c r="AE14" s="787"/>
      <c r="AF14" s="787"/>
      <c r="AG14" s="787"/>
      <c r="AH14" s="787"/>
      <c r="AI14" s="787"/>
      <c r="AJ14" s="787"/>
      <c r="AK14" s="787"/>
      <c r="AL14" s="787"/>
      <c r="AM14" s="787"/>
      <c r="AN14" s="787"/>
      <c r="AO14" s="787"/>
      <c r="AP14" s="787"/>
      <c r="AQ14" s="787"/>
      <c r="AR14" s="788"/>
      <c r="AS14" s="422"/>
      <c r="AT14" s="423"/>
      <c r="AU14" s="423"/>
      <c r="AV14" s="423"/>
      <c r="AW14" s="423"/>
      <c r="AX14" s="423"/>
      <c r="AY14" s="423"/>
      <c r="AZ14" s="423"/>
      <c r="BA14" s="424"/>
      <c r="CG14" s="40"/>
      <c r="CH14" s="40"/>
      <c r="CI14" s="28" t="s">
        <v>618</v>
      </c>
      <c r="CJ14" s="39">
        <f>IF(ACUMULACIÓN!T2="Si",RESUMO!CB4,0)</f>
        <v>0</v>
      </c>
      <c r="CK14" s="41"/>
      <c r="CL14" s="41"/>
      <c r="CM14" s="41"/>
    </row>
    <row r="15" spans="2:202" s="28" customFormat="1" ht="18.600000000000001" customHeight="1" x14ac:dyDescent="0.25">
      <c r="B15" s="789" t="s">
        <v>415</v>
      </c>
      <c r="C15" s="790"/>
      <c r="D15" s="790"/>
      <c r="E15" s="790"/>
      <c r="F15" s="791"/>
      <c r="G15" s="677"/>
      <c r="H15" s="678"/>
      <c r="I15" s="678"/>
      <c r="J15" s="678"/>
      <c r="K15" s="678"/>
      <c r="L15" s="678"/>
      <c r="M15" s="678"/>
      <c r="N15" s="678"/>
      <c r="O15" s="678"/>
      <c r="P15" s="678"/>
      <c r="Q15" s="678"/>
      <c r="R15" s="678"/>
      <c r="S15" s="678"/>
      <c r="T15" s="678"/>
      <c r="U15" s="678"/>
      <c r="V15" s="678"/>
      <c r="W15" s="678"/>
      <c r="X15" s="678"/>
      <c r="Y15" s="678"/>
      <c r="Z15" s="678"/>
      <c r="AA15" s="678"/>
      <c r="AB15" s="678"/>
      <c r="AC15" s="678"/>
      <c r="AD15" s="678"/>
      <c r="AE15" s="678"/>
      <c r="AF15" s="678"/>
      <c r="AG15" s="678"/>
      <c r="AH15" s="678"/>
      <c r="AI15" s="678"/>
      <c r="AJ15" s="678"/>
      <c r="AK15" s="678"/>
      <c r="AL15" s="678"/>
      <c r="AM15" s="678"/>
      <c r="AN15" s="678"/>
      <c r="AO15" s="678"/>
      <c r="AP15" s="678"/>
      <c r="AQ15" s="678"/>
      <c r="AR15" s="678"/>
      <c r="AS15" s="678"/>
      <c r="AT15" s="678"/>
      <c r="AU15" s="678"/>
      <c r="AV15" s="678"/>
      <c r="AW15" s="678"/>
      <c r="AX15" s="678"/>
      <c r="AY15" s="678"/>
      <c r="AZ15" s="678"/>
      <c r="BA15" s="679"/>
      <c r="CI15" s="40"/>
      <c r="CJ15" s="41"/>
      <c r="CK15" s="39"/>
      <c r="CL15" s="39"/>
      <c r="CM15" s="39"/>
    </row>
    <row r="16" spans="2:202" s="28" customFormat="1" ht="18.600000000000001" customHeight="1" x14ac:dyDescent="0.25">
      <c r="B16" s="792"/>
      <c r="C16" s="793"/>
      <c r="D16" s="793"/>
      <c r="E16" s="793"/>
      <c r="F16" s="794"/>
      <c r="G16" s="680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1"/>
      <c r="AB16" s="681"/>
      <c r="AC16" s="681"/>
      <c r="AD16" s="681"/>
      <c r="AE16" s="681"/>
      <c r="AF16" s="681"/>
      <c r="AG16" s="681"/>
      <c r="AH16" s="681"/>
      <c r="AI16" s="681"/>
      <c r="AJ16" s="681"/>
      <c r="AK16" s="681"/>
      <c r="AL16" s="681"/>
      <c r="AM16" s="681"/>
      <c r="AN16" s="681"/>
      <c r="AO16" s="681"/>
      <c r="AP16" s="681"/>
      <c r="AQ16" s="681"/>
      <c r="AR16" s="681"/>
      <c r="AS16" s="681"/>
      <c r="AT16" s="681"/>
      <c r="AU16" s="681"/>
      <c r="AV16" s="681"/>
      <c r="AW16" s="681"/>
      <c r="AX16" s="681"/>
      <c r="AY16" s="681"/>
      <c r="AZ16" s="681"/>
      <c r="BA16" s="682"/>
      <c r="CG16" s="40"/>
      <c r="CH16" s="40"/>
      <c r="CI16" s="28" t="s">
        <v>619</v>
      </c>
      <c r="CJ16" s="39" t="str">
        <f>CB6</f>
        <v/>
      </c>
      <c r="CK16" s="41"/>
      <c r="CL16" s="41"/>
      <c r="CM16" s="41"/>
    </row>
    <row r="17" spans="2:107" s="28" customFormat="1" ht="18.600000000000001" customHeight="1" x14ac:dyDescent="0.25">
      <c r="B17" s="664" t="s">
        <v>427</v>
      </c>
      <c r="C17" s="665"/>
      <c r="D17" s="665"/>
      <c r="E17" s="665"/>
      <c r="F17" s="665"/>
      <c r="G17" s="665"/>
      <c r="H17" s="665"/>
      <c r="I17" s="665"/>
      <c r="J17" s="665"/>
      <c r="K17" s="665"/>
      <c r="L17" s="665"/>
      <c r="M17" s="665"/>
      <c r="N17" s="665"/>
      <c r="O17" s="665"/>
      <c r="P17" s="665"/>
      <c r="Q17" s="665"/>
      <c r="R17" s="665"/>
      <c r="S17" s="665"/>
      <c r="T17" s="665"/>
      <c r="U17" s="665"/>
      <c r="V17" s="665"/>
      <c r="W17" s="665"/>
      <c r="X17" s="665"/>
      <c r="Y17" s="665"/>
      <c r="Z17" s="665"/>
      <c r="AA17" s="665"/>
      <c r="AB17" s="665"/>
      <c r="AC17" s="665"/>
      <c r="AD17" s="665"/>
      <c r="AE17" s="665"/>
      <c r="AF17" s="665"/>
      <c r="AG17" s="665"/>
      <c r="AH17" s="665"/>
      <c r="AI17" s="665"/>
      <c r="AJ17" s="665"/>
      <c r="AK17" s="665"/>
      <c r="AL17" s="665"/>
      <c r="AM17" s="665"/>
      <c r="AN17" s="665"/>
      <c r="AO17" s="665"/>
      <c r="AP17" s="665"/>
      <c r="AQ17" s="665"/>
      <c r="AR17" s="665"/>
      <c r="AS17" s="665"/>
      <c r="AT17" s="665"/>
      <c r="AU17" s="665"/>
      <c r="AV17" s="665"/>
      <c r="AW17" s="665"/>
      <c r="AX17" s="665"/>
      <c r="AY17" s="665"/>
      <c r="AZ17" s="665"/>
      <c r="BA17" s="666"/>
      <c r="CK17" s="39"/>
      <c r="CL17" s="39"/>
      <c r="CM17" s="39"/>
    </row>
    <row r="18" spans="2:107" s="28" customFormat="1" ht="18.600000000000001" customHeight="1" x14ac:dyDescent="0.25">
      <c r="B18" s="673" t="s">
        <v>457</v>
      </c>
      <c r="C18" s="674"/>
      <c r="D18" s="674"/>
      <c r="E18" s="674"/>
      <c r="F18" s="674"/>
      <c r="G18" s="674"/>
      <c r="H18" s="674"/>
      <c r="I18" s="674"/>
      <c r="J18" s="674"/>
      <c r="K18" s="674"/>
      <c r="L18" s="674"/>
      <c r="M18" s="674"/>
      <c r="N18" s="674"/>
      <c r="O18" s="674"/>
      <c r="P18" s="674" t="s">
        <v>456</v>
      </c>
      <c r="Q18" s="674"/>
      <c r="R18" s="674"/>
      <c r="S18" s="674"/>
      <c r="T18" s="674"/>
      <c r="U18" s="674"/>
      <c r="V18" s="676" t="s">
        <v>345</v>
      </c>
      <c r="W18" s="676"/>
      <c r="X18" s="676"/>
      <c r="Y18" s="676" t="s">
        <v>346</v>
      </c>
      <c r="Z18" s="676"/>
      <c r="AA18" s="676"/>
      <c r="AB18" s="676" t="s">
        <v>347</v>
      </c>
      <c r="AC18" s="676"/>
      <c r="AD18" s="676"/>
      <c r="AE18" s="676" t="s">
        <v>348</v>
      </c>
      <c r="AF18" s="676"/>
      <c r="AG18" s="676"/>
      <c r="AH18" s="676" t="s">
        <v>349</v>
      </c>
      <c r="AI18" s="676"/>
      <c r="AJ18" s="676"/>
      <c r="AK18" s="676" t="s">
        <v>350</v>
      </c>
      <c r="AL18" s="676"/>
      <c r="AM18" s="676"/>
      <c r="AN18" s="674" t="s">
        <v>727</v>
      </c>
      <c r="AO18" s="674"/>
      <c r="AP18" s="674"/>
      <c r="AQ18" s="674"/>
      <c r="AR18" s="674"/>
      <c r="AS18" s="674"/>
      <c r="AT18" s="674"/>
      <c r="AU18" s="784" t="s">
        <v>458</v>
      </c>
      <c r="AV18" s="784"/>
      <c r="AW18" s="784"/>
      <c r="AX18" s="784"/>
      <c r="AY18" s="480" t="str">
        <f>IF(W12="","",SUM(L7:BA7)+W12)</f>
        <v/>
      </c>
      <c r="AZ18" s="480"/>
      <c r="BA18" s="481"/>
    </row>
    <row r="19" spans="2:107" s="28" customFormat="1" ht="18.600000000000001" customHeight="1" thickBot="1" x14ac:dyDescent="0.3">
      <c r="B19" s="675" t="str">
        <f>IF(CONSUMO!E4="","",CONSUMO!E4)</f>
        <v/>
      </c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674"/>
      <c r="Q19" s="674"/>
      <c r="R19" s="674"/>
      <c r="S19" s="674"/>
      <c r="T19" s="674"/>
      <c r="U19" s="674"/>
      <c r="V19" s="785" t="str">
        <f>IF(CONSUMO!AD4="","",CONSUMO!AD4)</f>
        <v/>
      </c>
      <c r="W19" s="785"/>
      <c r="X19" s="785"/>
      <c r="Y19" s="785" t="str">
        <f>IF(CONSUMO!AH4="","",CONSUMO!AH4)</f>
        <v/>
      </c>
      <c r="Z19" s="785"/>
      <c r="AA19" s="785"/>
      <c r="AB19" s="785" t="str">
        <f>IF(CONSUMO!AL4="","",CONSUMO!AL4)</f>
        <v/>
      </c>
      <c r="AC19" s="785"/>
      <c r="AD19" s="785"/>
      <c r="AE19" s="785" t="str">
        <f>IF(CONSUMO!AP4="","",CONSUMO!AP4)</f>
        <v/>
      </c>
      <c r="AF19" s="785"/>
      <c r="AG19" s="785"/>
      <c r="AH19" s="785" t="str">
        <f>IF(CONSUMO!AT4="","",CONSUMO!AT4)</f>
        <v/>
      </c>
      <c r="AI19" s="785"/>
      <c r="AJ19" s="785"/>
      <c r="AK19" s="785" t="str">
        <f>IF(CONSUMO!AX4="","",CONSUMO!AX4)</f>
        <v/>
      </c>
      <c r="AL19" s="785"/>
      <c r="AM19" s="785"/>
      <c r="AN19" s="674"/>
      <c r="AO19" s="674"/>
      <c r="AP19" s="674"/>
      <c r="AQ19" s="674"/>
      <c r="AR19" s="674"/>
      <c r="AS19" s="674"/>
      <c r="AT19" s="674"/>
      <c r="AU19" s="784" t="s">
        <v>459</v>
      </c>
      <c r="AV19" s="784"/>
      <c r="AW19" s="784"/>
      <c r="AX19" s="784"/>
      <c r="AY19" s="480" t="str">
        <f>IF(AX13="","",IF(AX12="",SUM(L6:BA6),SUM(L6:BA6)+AX12))</f>
        <v/>
      </c>
      <c r="AZ19" s="480"/>
      <c r="BA19" s="481"/>
    </row>
    <row r="20" spans="2:107" s="28" customFormat="1" ht="18.600000000000001" customHeight="1" thickBot="1" x14ac:dyDescent="0.3">
      <c r="B20" s="767" t="s">
        <v>665</v>
      </c>
      <c r="C20" s="768"/>
      <c r="D20" s="768"/>
      <c r="E20" s="768"/>
      <c r="F20" s="768"/>
      <c r="G20" s="768"/>
      <c r="H20" s="768"/>
      <c r="I20" s="768"/>
      <c r="J20" s="768"/>
      <c r="K20" s="768"/>
      <c r="L20" s="768"/>
      <c r="M20" s="768"/>
      <c r="N20" s="768"/>
      <c r="O20" s="768"/>
      <c r="P20" s="768"/>
      <c r="Q20" s="768"/>
      <c r="R20" s="768"/>
      <c r="S20" s="768"/>
      <c r="T20" s="768"/>
      <c r="U20" s="741"/>
      <c r="V20" s="741"/>
      <c r="W20" s="741"/>
      <c r="X20" s="741"/>
      <c r="Y20" s="741"/>
      <c r="Z20" s="741"/>
      <c r="AA20" s="741"/>
      <c r="AB20" s="741"/>
      <c r="AC20" s="741"/>
      <c r="AD20" s="741"/>
      <c r="AE20" s="741"/>
      <c r="AF20" s="741"/>
      <c r="AG20" s="741"/>
      <c r="AH20" s="741"/>
      <c r="AI20" s="741"/>
      <c r="AJ20" s="741"/>
      <c r="AK20" s="741"/>
      <c r="AL20" s="741"/>
      <c r="AM20" s="741"/>
      <c r="AN20" s="741"/>
      <c r="AO20" s="741"/>
      <c r="AP20" s="741"/>
      <c r="AQ20" s="741"/>
      <c r="AR20" s="741"/>
      <c r="AS20" s="741"/>
      <c r="AT20" s="741"/>
      <c r="AU20" s="741"/>
      <c r="AV20" s="741"/>
      <c r="AW20" s="741"/>
      <c r="AX20" s="741"/>
      <c r="AY20" s="741"/>
      <c r="AZ20" s="741"/>
      <c r="BA20" s="742"/>
    </row>
    <row r="21" spans="2:107" s="28" customFormat="1" ht="18.600000000000001" customHeight="1" x14ac:dyDescent="0.25">
      <c r="B21" s="779" t="s">
        <v>666</v>
      </c>
      <c r="C21" s="777"/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77"/>
      <c r="U21" s="777" t="s">
        <v>383</v>
      </c>
      <c r="V21" s="777"/>
      <c r="W21" s="777"/>
      <c r="X21" s="777"/>
      <c r="Y21" s="777"/>
      <c r="Z21" s="777"/>
      <c r="AA21" s="777"/>
      <c r="AB21" s="777"/>
      <c r="AC21" s="769" t="s">
        <v>394</v>
      </c>
      <c r="AD21" s="770"/>
      <c r="AE21" s="770"/>
      <c r="AF21" s="770"/>
      <c r="AG21" s="770"/>
      <c r="AH21" s="770"/>
      <c r="AI21" s="770"/>
      <c r="AJ21" s="770"/>
      <c r="AK21" s="770"/>
      <c r="AL21" s="770"/>
      <c r="AM21" s="770"/>
      <c r="AN21" s="770"/>
      <c r="AO21" s="770"/>
      <c r="AP21" s="770"/>
      <c r="AQ21" s="770"/>
      <c r="AR21" s="770"/>
      <c r="AS21" s="770"/>
      <c r="AT21" s="771"/>
      <c r="AU21" s="674" t="s">
        <v>668</v>
      </c>
      <c r="AV21" s="674"/>
      <c r="AW21" s="674"/>
      <c r="AX21" s="674"/>
      <c r="AY21" s="674"/>
      <c r="AZ21" s="485"/>
      <c r="BA21" s="739"/>
      <c r="BD21" s="764" t="s">
        <v>564</v>
      </c>
      <c r="BE21" s="765"/>
      <c r="BF21" s="765"/>
      <c r="BG21" s="765"/>
      <c r="BH21" s="765"/>
      <c r="BI21" s="765"/>
      <c r="BJ21" s="765"/>
      <c r="BK21" s="765"/>
      <c r="BL21" s="765"/>
      <c r="BM21" s="765"/>
      <c r="BN21" s="765"/>
      <c r="BO21" s="765"/>
      <c r="BP21" s="765"/>
      <c r="BQ21" s="765"/>
      <c r="BR21" s="765"/>
      <c r="BS21" s="765"/>
      <c r="BT21" s="765"/>
      <c r="BU21" s="765"/>
      <c r="BV21" s="765"/>
      <c r="BW21" s="765"/>
      <c r="BX21" s="765"/>
      <c r="BY21" s="765"/>
      <c r="BZ21" s="765"/>
      <c r="CA21" s="765"/>
      <c r="CB21" s="765"/>
      <c r="CC21" s="765"/>
      <c r="CD21" s="765"/>
      <c r="CE21" s="765"/>
      <c r="CF21" s="765"/>
      <c r="CG21" s="765"/>
      <c r="CH21" s="765"/>
      <c r="CI21" s="765"/>
      <c r="CJ21" s="765"/>
      <c r="CK21" s="765"/>
      <c r="CL21" s="765"/>
      <c r="CM21" s="765"/>
      <c r="CN21" s="765"/>
      <c r="CO21" s="765"/>
      <c r="CP21" s="765"/>
      <c r="CQ21" s="765"/>
      <c r="CR21" s="765"/>
      <c r="CS21" s="765"/>
      <c r="CT21" s="765"/>
      <c r="CU21" s="765"/>
      <c r="CV21" s="765"/>
      <c r="CW21" s="765"/>
      <c r="CX21" s="765"/>
      <c r="CY21" s="765"/>
      <c r="CZ21" s="765"/>
      <c r="DA21" s="765"/>
      <c r="DB21" s="765"/>
      <c r="DC21" s="766"/>
    </row>
    <row r="22" spans="2:107" s="28" customFormat="1" ht="18.600000000000001" customHeight="1" x14ac:dyDescent="0.25">
      <c r="B22" s="77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772"/>
      <c r="AD22" s="773"/>
      <c r="AE22" s="773"/>
      <c r="AF22" s="773"/>
      <c r="AG22" s="773"/>
      <c r="AH22" s="773"/>
      <c r="AI22" s="773"/>
      <c r="AJ22" s="773"/>
      <c r="AK22" s="773"/>
      <c r="AL22" s="773"/>
      <c r="AM22" s="773"/>
      <c r="AN22" s="773"/>
      <c r="AO22" s="773"/>
      <c r="AP22" s="773"/>
      <c r="AQ22" s="773"/>
      <c r="AR22" s="773"/>
      <c r="AS22" s="773"/>
      <c r="AT22" s="774"/>
      <c r="AU22" s="674"/>
      <c r="AV22" s="674"/>
      <c r="AW22" s="674"/>
      <c r="AX22" s="674"/>
      <c r="AY22" s="674"/>
      <c r="AZ22" s="485"/>
      <c r="BA22" s="739"/>
      <c r="BD22" s="755"/>
      <c r="BE22" s="756"/>
      <c r="BF22" s="756"/>
      <c r="BG22" s="756"/>
      <c r="BH22" s="756"/>
      <c r="BI22" s="756"/>
      <c r="BJ22" s="756"/>
      <c r="BK22" s="756"/>
      <c r="BL22" s="756"/>
      <c r="BM22" s="756"/>
      <c r="BN22" s="756"/>
      <c r="BO22" s="756"/>
      <c r="BP22" s="756"/>
      <c r="BQ22" s="756"/>
      <c r="BR22" s="756"/>
      <c r="BS22" s="756"/>
      <c r="BT22" s="756"/>
      <c r="BU22" s="756"/>
      <c r="BV22" s="756"/>
      <c r="BW22" s="756"/>
      <c r="BX22" s="756"/>
      <c r="BY22" s="756"/>
      <c r="BZ22" s="756"/>
      <c r="CA22" s="756"/>
      <c r="CB22" s="756"/>
      <c r="CC22" s="756"/>
      <c r="CD22" s="756"/>
      <c r="CE22" s="756"/>
      <c r="CF22" s="756"/>
      <c r="CG22" s="756"/>
      <c r="CH22" s="756"/>
      <c r="CI22" s="756"/>
      <c r="CJ22" s="756"/>
      <c r="CK22" s="756"/>
      <c r="CL22" s="756"/>
      <c r="CM22" s="756"/>
      <c r="CN22" s="756"/>
      <c r="CO22" s="756"/>
      <c r="CP22" s="756"/>
      <c r="CQ22" s="756"/>
      <c r="CR22" s="756"/>
      <c r="CS22" s="756"/>
      <c r="CT22" s="756"/>
      <c r="CU22" s="756"/>
      <c r="CV22" s="756"/>
      <c r="CW22" s="756"/>
      <c r="CX22" s="756"/>
      <c r="CY22" s="756"/>
      <c r="CZ22" s="756"/>
      <c r="DA22" s="756"/>
      <c r="DB22" s="756"/>
      <c r="DC22" s="757"/>
    </row>
    <row r="23" spans="2:107" s="28" customFormat="1" ht="18.600000000000001" customHeight="1" x14ac:dyDescent="0.25">
      <c r="B23" s="780" t="s">
        <v>667</v>
      </c>
      <c r="C23" s="781"/>
      <c r="D23" s="781"/>
      <c r="E23" s="781"/>
      <c r="F23" s="781"/>
      <c r="G23" s="781"/>
      <c r="H23" s="781"/>
      <c r="I23" s="781"/>
      <c r="J23" s="781"/>
      <c r="K23" s="781"/>
      <c r="L23" s="781"/>
      <c r="M23" s="781"/>
      <c r="N23" s="781"/>
      <c r="O23" s="781"/>
      <c r="P23" s="781"/>
      <c r="Q23" s="781"/>
      <c r="R23" s="781"/>
      <c r="S23" s="781"/>
      <c r="T23" s="781"/>
      <c r="U23" s="777"/>
      <c r="V23" s="777"/>
      <c r="W23" s="777"/>
      <c r="X23" s="777"/>
      <c r="Y23" s="777"/>
      <c r="Z23" s="777"/>
      <c r="AA23" s="777"/>
      <c r="AB23" s="777"/>
      <c r="AC23" s="777"/>
      <c r="AD23" s="777"/>
      <c r="AE23" s="777"/>
      <c r="AF23" s="777"/>
      <c r="AG23" s="777"/>
      <c r="AH23" s="777"/>
      <c r="AI23" s="777"/>
      <c r="AJ23" s="777"/>
      <c r="AK23" s="777"/>
      <c r="AL23" s="777"/>
      <c r="AM23" s="777"/>
      <c r="AN23" s="777"/>
      <c r="AO23" s="777"/>
      <c r="AP23" s="777"/>
      <c r="AQ23" s="777"/>
      <c r="AR23" s="777"/>
      <c r="AS23" s="777"/>
      <c r="AT23" s="777"/>
      <c r="AU23" s="777"/>
      <c r="AV23" s="777"/>
      <c r="AW23" s="777"/>
      <c r="AX23" s="777"/>
      <c r="AY23" s="777"/>
      <c r="AZ23" s="777"/>
      <c r="BA23" s="782"/>
      <c r="BD23" s="758"/>
      <c r="BE23" s="759"/>
      <c r="BF23" s="759"/>
      <c r="BG23" s="759"/>
      <c r="BH23" s="759"/>
      <c r="BI23" s="759"/>
      <c r="BJ23" s="759"/>
      <c r="BK23" s="759"/>
      <c r="BL23" s="759"/>
      <c r="BM23" s="759"/>
      <c r="BN23" s="759"/>
      <c r="BO23" s="759"/>
      <c r="BP23" s="759"/>
      <c r="BQ23" s="759"/>
      <c r="BR23" s="759"/>
      <c r="BS23" s="759"/>
      <c r="BT23" s="759"/>
      <c r="BU23" s="759"/>
      <c r="BV23" s="759"/>
      <c r="BW23" s="759"/>
      <c r="BX23" s="759"/>
      <c r="BY23" s="759"/>
      <c r="BZ23" s="759"/>
      <c r="CA23" s="759"/>
      <c r="CB23" s="759"/>
      <c r="CC23" s="759"/>
      <c r="CD23" s="759"/>
      <c r="CE23" s="759"/>
      <c r="CF23" s="759"/>
      <c r="CG23" s="759"/>
      <c r="CH23" s="759"/>
      <c r="CI23" s="759"/>
      <c r="CJ23" s="759"/>
      <c r="CK23" s="759"/>
      <c r="CL23" s="759"/>
      <c r="CM23" s="759"/>
      <c r="CN23" s="759"/>
      <c r="CO23" s="759"/>
      <c r="CP23" s="759"/>
      <c r="CQ23" s="759"/>
      <c r="CR23" s="759"/>
      <c r="CS23" s="759"/>
      <c r="CT23" s="759"/>
      <c r="CU23" s="759"/>
      <c r="CV23" s="759"/>
      <c r="CW23" s="759"/>
      <c r="CX23" s="759"/>
      <c r="CY23" s="759"/>
      <c r="CZ23" s="759"/>
      <c r="DA23" s="759"/>
      <c r="DB23" s="759"/>
      <c r="DC23" s="760"/>
    </row>
    <row r="24" spans="2:107" s="28" customFormat="1" ht="18.600000000000001" customHeight="1" x14ac:dyDescent="0.25">
      <c r="B24" s="755"/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6"/>
      <c r="O24" s="756"/>
      <c r="P24" s="756"/>
      <c r="Q24" s="756"/>
      <c r="R24" s="756"/>
      <c r="S24" s="756"/>
      <c r="T24" s="756"/>
      <c r="U24" s="756"/>
      <c r="V24" s="756"/>
      <c r="W24" s="756"/>
      <c r="X24" s="756"/>
      <c r="Y24" s="756"/>
      <c r="Z24" s="756"/>
      <c r="AA24" s="756"/>
      <c r="AB24" s="756"/>
      <c r="AC24" s="756"/>
      <c r="AD24" s="756"/>
      <c r="AE24" s="756"/>
      <c r="AF24" s="756"/>
      <c r="AG24" s="756"/>
      <c r="AH24" s="756"/>
      <c r="AI24" s="756"/>
      <c r="AJ24" s="756"/>
      <c r="AK24" s="756"/>
      <c r="AL24" s="756"/>
      <c r="AM24" s="756"/>
      <c r="AN24" s="756"/>
      <c r="AO24" s="756"/>
      <c r="AP24" s="756"/>
      <c r="AQ24" s="756"/>
      <c r="AR24" s="756"/>
      <c r="AS24" s="756"/>
      <c r="AT24" s="756"/>
      <c r="AU24" s="756"/>
      <c r="AV24" s="756"/>
      <c r="AW24" s="756"/>
      <c r="AX24" s="756"/>
      <c r="AY24" s="756"/>
      <c r="AZ24" s="756"/>
      <c r="BA24" s="757"/>
      <c r="BD24" s="758"/>
      <c r="BE24" s="759"/>
      <c r="BF24" s="759"/>
      <c r="BG24" s="759"/>
      <c r="BH24" s="759"/>
      <c r="BI24" s="759"/>
      <c r="BJ24" s="759"/>
      <c r="BK24" s="759"/>
      <c r="BL24" s="759"/>
      <c r="BM24" s="759"/>
      <c r="BN24" s="759"/>
      <c r="BO24" s="759"/>
      <c r="BP24" s="759"/>
      <c r="BQ24" s="759"/>
      <c r="BR24" s="759"/>
      <c r="BS24" s="759"/>
      <c r="BT24" s="759"/>
      <c r="BU24" s="759"/>
      <c r="BV24" s="759"/>
      <c r="BW24" s="759"/>
      <c r="BX24" s="759"/>
      <c r="BY24" s="759"/>
      <c r="BZ24" s="759"/>
      <c r="CA24" s="759"/>
      <c r="CB24" s="759"/>
      <c r="CC24" s="759"/>
      <c r="CD24" s="759"/>
      <c r="CE24" s="759"/>
      <c r="CF24" s="759"/>
      <c r="CG24" s="759"/>
      <c r="CH24" s="759"/>
      <c r="CI24" s="759"/>
      <c r="CJ24" s="759"/>
      <c r="CK24" s="759"/>
      <c r="CL24" s="759"/>
      <c r="CM24" s="759"/>
      <c r="CN24" s="759"/>
      <c r="CO24" s="759"/>
      <c r="CP24" s="759"/>
      <c r="CQ24" s="759"/>
      <c r="CR24" s="759"/>
      <c r="CS24" s="759"/>
      <c r="CT24" s="759"/>
      <c r="CU24" s="759"/>
      <c r="CV24" s="759"/>
      <c r="CW24" s="759"/>
      <c r="CX24" s="759"/>
      <c r="CY24" s="759"/>
      <c r="CZ24" s="759"/>
      <c r="DA24" s="759"/>
      <c r="DB24" s="759"/>
      <c r="DC24" s="760"/>
    </row>
    <row r="25" spans="2:107" s="28" customFormat="1" ht="18.600000000000001" customHeight="1" x14ac:dyDescent="0.25">
      <c r="B25" s="758"/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59"/>
      <c r="N25" s="759"/>
      <c r="O25" s="759"/>
      <c r="P25" s="759"/>
      <c r="Q25" s="759"/>
      <c r="R25" s="759"/>
      <c r="S25" s="759"/>
      <c r="T25" s="759"/>
      <c r="U25" s="759"/>
      <c r="V25" s="759"/>
      <c r="W25" s="759"/>
      <c r="X25" s="759"/>
      <c r="Y25" s="759"/>
      <c r="Z25" s="759"/>
      <c r="AA25" s="759"/>
      <c r="AB25" s="759"/>
      <c r="AC25" s="759"/>
      <c r="AD25" s="759"/>
      <c r="AE25" s="759"/>
      <c r="AF25" s="759"/>
      <c r="AG25" s="759"/>
      <c r="AH25" s="759"/>
      <c r="AI25" s="759"/>
      <c r="AJ25" s="759"/>
      <c r="AK25" s="759"/>
      <c r="AL25" s="759"/>
      <c r="AM25" s="759"/>
      <c r="AN25" s="759"/>
      <c r="AO25" s="759"/>
      <c r="AP25" s="759"/>
      <c r="AQ25" s="759"/>
      <c r="AR25" s="759"/>
      <c r="AS25" s="759"/>
      <c r="AT25" s="759"/>
      <c r="AU25" s="759"/>
      <c r="AV25" s="759"/>
      <c r="AW25" s="759"/>
      <c r="AX25" s="759"/>
      <c r="AY25" s="759"/>
      <c r="AZ25" s="759"/>
      <c r="BA25" s="760"/>
      <c r="BC25" s="19"/>
      <c r="BD25" s="758"/>
      <c r="BE25" s="759"/>
      <c r="BF25" s="759"/>
      <c r="BG25" s="759"/>
      <c r="BH25" s="759"/>
      <c r="BI25" s="759"/>
      <c r="BJ25" s="759"/>
      <c r="BK25" s="759"/>
      <c r="BL25" s="759"/>
      <c r="BM25" s="759"/>
      <c r="BN25" s="759"/>
      <c r="BO25" s="759"/>
      <c r="BP25" s="759"/>
      <c r="BQ25" s="759"/>
      <c r="BR25" s="759"/>
      <c r="BS25" s="759"/>
      <c r="BT25" s="759"/>
      <c r="BU25" s="759"/>
      <c r="BV25" s="759"/>
      <c r="BW25" s="759"/>
      <c r="BX25" s="759"/>
      <c r="BY25" s="759"/>
      <c r="BZ25" s="759"/>
      <c r="CA25" s="759"/>
      <c r="CB25" s="759"/>
      <c r="CC25" s="759"/>
      <c r="CD25" s="759"/>
      <c r="CE25" s="759"/>
      <c r="CF25" s="759"/>
      <c r="CG25" s="759"/>
      <c r="CH25" s="759"/>
      <c r="CI25" s="759"/>
      <c r="CJ25" s="759"/>
      <c r="CK25" s="759"/>
      <c r="CL25" s="759"/>
      <c r="CM25" s="759"/>
      <c r="CN25" s="759"/>
      <c r="CO25" s="759"/>
      <c r="CP25" s="759"/>
      <c r="CQ25" s="759"/>
      <c r="CR25" s="759"/>
      <c r="CS25" s="759"/>
      <c r="CT25" s="759"/>
      <c r="CU25" s="759"/>
      <c r="CV25" s="759"/>
      <c r="CW25" s="759"/>
      <c r="CX25" s="759"/>
      <c r="CY25" s="759"/>
      <c r="CZ25" s="759"/>
      <c r="DA25" s="759"/>
      <c r="DB25" s="759"/>
      <c r="DC25" s="760"/>
    </row>
    <row r="26" spans="2:107" s="28" customFormat="1" ht="18.600000000000001" customHeight="1" x14ac:dyDescent="0.25">
      <c r="B26" s="758"/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759"/>
      <c r="N26" s="759"/>
      <c r="O26" s="759"/>
      <c r="P26" s="759"/>
      <c r="Q26" s="759"/>
      <c r="R26" s="759"/>
      <c r="S26" s="759"/>
      <c r="T26" s="759"/>
      <c r="U26" s="759"/>
      <c r="V26" s="759"/>
      <c r="W26" s="759"/>
      <c r="X26" s="759"/>
      <c r="Y26" s="759"/>
      <c r="Z26" s="759"/>
      <c r="AA26" s="759"/>
      <c r="AB26" s="759"/>
      <c r="AC26" s="759"/>
      <c r="AD26" s="759"/>
      <c r="AE26" s="759"/>
      <c r="AF26" s="759"/>
      <c r="AG26" s="759"/>
      <c r="AH26" s="759"/>
      <c r="AI26" s="759"/>
      <c r="AJ26" s="759"/>
      <c r="AK26" s="759"/>
      <c r="AL26" s="759"/>
      <c r="AM26" s="759"/>
      <c r="AN26" s="759"/>
      <c r="AO26" s="759"/>
      <c r="AP26" s="759"/>
      <c r="AQ26" s="759"/>
      <c r="AR26" s="759"/>
      <c r="AS26" s="759"/>
      <c r="AT26" s="759"/>
      <c r="AU26" s="759"/>
      <c r="AV26" s="759"/>
      <c r="AW26" s="759"/>
      <c r="AX26" s="759"/>
      <c r="AY26" s="759"/>
      <c r="AZ26" s="759"/>
      <c r="BA26" s="760"/>
      <c r="BC26" s="19"/>
      <c r="BD26" s="758"/>
      <c r="BE26" s="759"/>
      <c r="BF26" s="759"/>
      <c r="BG26" s="759"/>
      <c r="BH26" s="759"/>
      <c r="BI26" s="759"/>
      <c r="BJ26" s="759"/>
      <c r="BK26" s="759"/>
      <c r="BL26" s="759"/>
      <c r="BM26" s="759"/>
      <c r="BN26" s="759"/>
      <c r="BO26" s="759"/>
      <c r="BP26" s="759"/>
      <c r="BQ26" s="759"/>
      <c r="BR26" s="759"/>
      <c r="BS26" s="759"/>
      <c r="BT26" s="759"/>
      <c r="BU26" s="759"/>
      <c r="BV26" s="759"/>
      <c r="BW26" s="759"/>
      <c r="BX26" s="759"/>
      <c r="BY26" s="759"/>
      <c r="BZ26" s="759"/>
      <c r="CA26" s="759"/>
      <c r="CB26" s="759"/>
      <c r="CC26" s="759"/>
      <c r="CD26" s="759"/>
      <c r="CE26" s="759"/>
      <c r="CF26" s="759"/>
      <c r="CG26" s="759"/>
      <c r="CH26" s="759"/>
      <c r="CI26" s="759"/>
      <c r="CJ26" s="759"/>
      <c r="CK26" s="759"/>
      <c r="CL26" s="759"/>
      <c r="CM26" s="759"/>
      <c r="CN26" s="759"/>
      <c r="CO26" s="759"/>
      <c r="CP26" s="759"/>
      <c r="CQ26" s="759"/>
      <c r="CR26" s="759"/>
      <c r="CS26" s="759"/>
      <c r="CT26" s="759"/>
      <c r="CU26" s="759"/>
      <c r="CV26" s="759"/>
      <c r="CW26" s="759"/>
      <c r="CX26" s="759"/>
      <c r="CY26" s="759"/>
      <c r="CZ26" s="759"/>
      <c r="DA26" s="759"/>
      <c r="DB26" s="759"/>
      <c r="DC26" s="760"/>
    </row>
    <row r="27" spans="2:107" s="28" customFormat="1" ht="18.600000000000001" customHeight="1" x14ac:dyDescent="0.25">
      <c r="B27" s="758"/>
      <c r="C27" s="759"/>
      <c r="D27" s="759"/>
      <c r="E27" s="759"/>
      <c r="F27" s="759"/>
      <c r="G27" s="759"/>
      <c r="H27" s="759"/>
      <c r="I27" s="759"/>
      <c r="J27" s="759"/>
      <c r="K27" s="759"/>
      <c r="L27" s="759"/>
      <c r="M27" s="759"/>
      <c r="N27" s="759"/>
      <c r="O27" s="759"/>
      <c r="P27" s="759"/>
      <c r="Q27" s="759"/>
      <c r="R27" s="759"/>
      <c r="S27" s="759"/>
      <c r="T27" s="759"/>
      <c r="U27" s="759"/>
      <c r="V27" s="759"/>
      <c r="W27" s="759"/>
      <c r="X27" s="759"/>
      <c r="Y27" s="759"/>
      <c r="Z27" s="759"/>
      <c r="AA27" s="759"/>
      <c r="AB27" s="759"/>
      <c r="AC27" s="759"/>
      <c r="AD27" s="759"/>
      <c r="AE27" s="759"/>
      <c r="AF27" s="759"/>
      <c r="AG27" s="759"/>
      <c r="AH27" s="759"/>
      <c r="AI27" s="759"/>
      <c r="AJ27" s="759"/>
      <c r="AK27" s="759"/>
      <c r="AL27" s="759"/>
      <c r="AM27" s="759"/>
      <c r="AN27" s="759"/>
      <c r="AO27" s="759"/>
      <c r="AP27" s="759"/>
      <c r="AQ27" s="759"/>
      <c r="AR27" s="759"/>
      <c r="AS27" s="759"/>
      <c r="AT27" s="759"/>
      <c r="AU27" s="759"/>
      <c r="AV27" s="759"/>
      <c r="AW27" s="759"/>
      <c r="AX27" s="759"/>
      <c r="AY27" s="759"/>
      <c r="AZ27" s="759"/>
      <c r="BA27" s="760"/>
      <c r="BC27" s="19"/>
      <c r="BD27" s="758"/>
      <c r="BE27" s="759"/>
      <c r="BF27" s="759"/>
      <c r="BG27" s="759"/>
      <c r="BH27" s="759"/>
      <c r="BI27" s="759"/>
      <c r="BJ27" s="759"/>
      <c r="BK27" s="759"/>
      <c r="BL27" s="759"/>
      <c r="BM27" s="759"/>
      <c r="BN27" s="759"/>
      <c r="BO27" s="759"/>
      <c r="BP27" s="759"/>
      <c r="BQ27" s="759"/>
      <c r="BR27" s="759"/>
      <c r="BS27" s="759"/>
      <c r="BT27" s="759"/>
      <c r="BU27" s="759"/>
      <c r="BV27" s="759"/>
      <c r="BW27" s="759"/>
      <c r="BX27" s="759"/>
      <c r="BY27" s="759"/>
      <c r="BZ27" s="759"/>
      <c r="CA27" s="759"/>
      <c r="CB27" s="759"/>
      <c r="CC27" s="759"/>
      <c r="CD27" s="759"/>
      <c r="CE27" s="759"/>
      <c r="CF27" s="759"/>
      <c r="CG27" s="759"/>
      <c r="CH27" s="759"/>
      <c r="CI27" s="759"/>
      <c r="CJ27" s="759"/>
      <c r="CK27" s="759"/>
      <c r="CL27" s="759"/>
      <c r="CM27" s="759"/>
      <c r="CN27" s="759"/>
      <c r="CO27" s="759"/>
      <c r="CP27" s="759"/>
      <c r="CQ27" s="759"/>
      <c r="CR27" s="759"/>
      <c r="CS27" s="759"/>
      <c r="CT27" s="759"/>
      <c r="CU27" s="759"/>
      <c r="CV27" s="759"/>
      <c r="CW27" s="759"/>
      <c r="CX27" s="759"/>
      <c r="CY27" s="759"/>
      <c r="CZ27" s="759"/>
      <c r="DA27" s="759"/>
      <c r="DB27" s="759"/>
      <c r="DC27" s="760"/>
    </row>
    <row r="28" spans="2:107" s="28" customFormat="1" ht="18.600000000000001" customHeight="1" x14ac:dyDescent="0.25">
      <c r="B28" s="758"/>
      <c r="C28" s="759"/>
      <c r="D28" s="759"/>
      <c r="E28" s="759"/>
      <c r="F28" s="759"/>
      <c r="G28" s="759"/>
      <c r="H28" s="759"/>
      <c r="I28" s="759"/>
      <c r="J28" s="759"/>
      <c r="K28" s="759"/>
      <c r="L28" s="759"/>
      <c r="M28" s="759"/>
      <c r="N28" s="759"/>
      <c r="O28" s="759"/>
      <c r="P28" s="759"/>
      <c r="Q28" s="759"/>
      <c r="R28" s="759"/>
      <c r="S28" s="759"/>
      <c r="T28" s="759"/>
      <c r="U28" s="759"/>
      <c r="V28" s="759"/>
      <c r="W28" s="759"/>
      <c r="X28" s="759"/>
      <c r="Y28" s="759"/>
      <c r="Z28" s="759"/>
      <c r="AA28" s="759"/>
      <c r="AB28" s="759"/>
      <c r="AC28" s="759"/>
      <c r="AD28" s="759"/>
      <c r="AE28" s="759"/>
      <c r="AF28" s="759"/>
      <c r="AG28" s="759"/>
      <c r="AH28" s="759"/>
      <c r="AI28" s="759"/>
      <c r="AJ28" s="759"/>
      <c r="AK28" s="759"/>
      <c r="AL28" s="759"/>
      <c r="AM28" s="759"/>
      <c r="AN28" s="759"/>
      <c r="AO28" s="759"/>
      <c r="AP28" s="759"/>
      <c r="AQ28" s="759"/>
      <c r="AR28" s="759"/>
      <c r="AS28" s="759"/>
      <c r="AT28" s="759"/>
      <c r="AU28" s="759"/>
      <c r="AV28" s="759"/>
      <c r="AW28" s="759"/>
      <c r="AX28" s="759"/>
      <c r="AY28" s="759"/>
      <c r="AZ28" s="759"/>
      <c r="BA28" s="760"/>
      <c r="BC28" s="19"/>
      <c r="BD28" s="758"/>
      <c r="BE28" s="759"/>
      <c r="BF28" s="759"/>
      <c r="BG28" s="759"/>
      <c r="BH28" s="759"/>
      <c r="BI28" s="759"/>
      <c r="BJ28" s="759"/>
      <c r="BK28" s="759"/>
      <c r="BL28" s="759"/>
      <c r="BM28" s="759"/>
      <c r="BN28" s="759"/>
      <c r="BO28" s="759"/>
      <c r="BP28" s="759"/>
      <c r="BQ28" s="759"/>
      <c r="BR28" s="759"/>
      <c r="BS28" s="759"/>
      <c r="BT28" s="759"/>
      <c r="BU28" s="759"/>
      <c r="BV28" s="759"/>
      <c r="BW28" s="759"/>
      <c r="BX28" s="759"/>
      <c r="BY28" s="759"/>
      <c r="BZ28" s="759"/>
      <c r="CA28" s="759"/>
      <c r="CB28" s="759"/>
      <c r="CC28" s="759"/>
      <c r="CD28" s="759"/>
      <c r="CE28" s="759"/>
      <c r="CF28" s="759"/>
      <c r="CG28" s="759"/>
      <c r="CH28" s="759"/>
      <c r="CI28" s="759"/>
      <c r="CJ28" s="759"/>
      <c r="CK28" s="759"/>
      <c r="CL28" s="759"/>
      <c r="CM28" s="759"/>
      <c r="CN28" s="759"/>
      <c r="CO28" s="759"/>
      <c r="CP28" s="759"/>
      <c r="CQ28" s="759"/>
      <c r="CR28" s="759"/>
      <c r="CS28" s="759"/>
      <c r="CT28" s="759"/>
      <c r="CU28" s="759"/>
      <c r="CV28" s="759"/>
      <c r="CW28" s="759"/>
      <c r="CX28" s="759"/>
      <c r="CY28" s="759"/>
      <c r="CZ28" s="759"/>
      <c r="DA28" s="759"/>
      <c r="DB28" s="759"/>
      <c r="DC28" s="760"/>
    </row>
    <row r="29" spans="2:107" s="28" customFormat="1" ht="18.600000000000001" customHeight="1" x14ac:dyDescent="0.25">
      <c r="B29" s="758"/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759"/>
      <c r="N29" s="759"/>
      <c r="O29" s="759"/>
      <c r="P29" s="759"/>
      <c r="Q29" s="759"/>
      <c r="R29" s="759"/>
      <c r="S29" s="759"/>
      <c r="T29" s="759"/>
      <c r="U29" s="759"/>
      <c r="V29" s="759"/>
      <c r="W29" s="759"/>
      <c r="X29" s="759"/>
      <c r="Y29" s="759"/>
      <c r="Z29" s="759"/>
      <c r="AA29" s="759"/>
      <c r="AB29" s="759"/>
      <c r="AC29" s="759"/>
      <c r="AD29" s="759"/>
      <c r="AE29" s="759"/>
      <c r="AF29" s="759"/>
      <c r="AG29" s="759"/>
      <c r="AH29" s="759"/>
      <c r="AI29" s="759"/>
      <c r="AJ29" s="759"/>
      <c r="AK29" s="759"/>
      <c r="AL29" s="759"/>
      <c r="AM29" s="759"/>
      <c r="AN29" s="759"/>
      <c r="AO29" s="759"/>
      <c r="AP29" s="759"/>
      <c r="AQ29" s="759"/>
      <c r="AR29" s="759"/>
      <c r="AS29" s="759"/>
      <c r="AT29" s="759"/>
      <c r="AU29" s="759"/>
      <c r="AV29" s="759"/>
      <c r="AW29" s="759"/>
      <c r="AX29" s="759"/>
      <c r="AY29" s="759"/>
      <c r="AZ29" s="759"/>
      <c r="BA29" s="760"/>
      <c r="BC29" s="19"/>
      <c r="BD29" s="758"/>
      <c r="BE29" s="759"/>
      <c r="BF29" s="759"/>
      <c r="BG29" s="759"/>
      <c r="BH29" s="759"/>
      <c r="BI29" s="759"/>
      <c r="BJ29" s="759"/>
      <c r="BK29" s="759"/>
      <c r="BL29" s="759"/>
      <c r="BM29" s="759"/>
      <c r="BN29" s="759"/>
      <c r="BO29" s="759"/>
      <c r="BP29" s="759"/>
      <c r="BQ29" s="759"/>
      <c r="BR29" s="759"/>
      <c r="BS29" s="759"/>
      <c r="BT29" s="759"/>
      <c r="BU29" s="759"/>
      <c r="BV29" s="759"/>
      <c r="BW29" s="759"/>
      <c r="BX29" s="759"/>
      <c r="BY29" s="759"/>
      <c r="BZ29" s="759"/>
      <c r="CA29" s="759"/>
      <c r="CB29" s="759"/>
      <c r="CC29" s="759"/>
      <c r="CD29" s="759"/>
      <c r="CE29" s="759"/>
      <c r="CF29" s="759"/>
      <c r="CG29" s="759"/>
      <c r="CH29" s="759"/>
      <c r="CI29" s="759"/>
      <c r="CJ29" s="759"/>
      <c r="CK29" s="759"/>
      <c r="CL29" s="759"/>
      <c r="CM29" s="759"/>
      <c r="CN29" s="759"/>
      <c r="CO29" s="759"/>
      <c r="CP29" s="759"/>
      <c r="CQ29" s="759"/>
      <c r="CR29" s="759"/>
      <c r="CS29" s="759"/>
      <c r="CT29" s="759"/>
      <c r="CU29" s="759"/>
      <c r="CV29" s="759"/>
      <c r="CW29" s="759"/>
      <c r="CX29" s="759"/>
      <c r="CY29" s="759"/>
      <c r="CZ29" s="759"/>
      <c r="DA29" s="759"/>
      <c r="DB29" s="759"/>
      <c r="DC29" s="760"/>
    </row>
    <row r="30" spans="2:107" s="28" customFormat="1" ht="18" customHeight="1" thickBot="1" x14ac:dyDescent="0.3">
      <c r="B30" s="761"/>
      <c r="C30" s="762"/>
      <c r="D30" s="762"/>
      <c r="E30" s="762"/>
      <c r="F30" s="762"/>
      <c r="G30" s="762"/>
      <c r="H30" s="762"/>
      <c r="I30" s="762"/>
      <c r="J30" s="762"/>
      <c r="K30" s="762"/>
      <c r="L30" s="762"/>
      <c r="M30" s="762"/>
      <c r="N30" s="762"/>
      <c r="O30" s="762"/>
      <c r="P30" s="762"/>
      <c r="Q30" s="762"/>
      <c r="R30" s="762"/>
      <c r="S30" s="762"/>
      <c r="T30" s="762"/>
      <c r="U30" s="762"/>
      <c r="V30" s="762"/>
      <c r="W30" s="762"/>
      <c r="X30" s="762"/>
      <c r="Y30" s="762"/>
      <c r="Z30" s="762"/>
      <c r="AA30" s="762"/>
      <c r="AB30" s="762"/>
      <c r="AC30" s="762"/>
      <c r="AD30" s="762"/>
      <c r="AE30" s="762"/>
      <c r="AF30" s="762"/>
      <c r="AG30" s="762"/>
      <c r="AH30" s="762"/>
      <c r="AI30" s="762"/>
      <c r="AJ30" s="762"/>
      <c r="AK30" s="762"/>
      <c r="AL30" s="762"/>
      <c r="AM30" s="762"/>
      <c r="AN30" s="762"/>
      <c r="AO30" s="762"/>
      <c r="AP30" s="762"/>
      <c r="AQ30" s="762"/>
      <c r="AR30" s="762"/>
      <c r="AS30" s="762"/>
      <c r="AT30" s="762"/>
      <c r="AU30" s="762"/>
      <c r="AV30" s="762"/>
      <c r="AW30" s="762"/>
      <c r="AX30" s="762"/>
      <c r="AY30" s="762"/>
      <c r="AZ30" s="762"/>
      <c r="BA30" s="763"/>
      <c r="BC30" s="19"/>
      <c r="BD30" s="761"/>
      <c r="BE30" s="762"/>
      <c r="BF30" s="762"/>
      <c r="BG30" s="762"/>
      <c r="BH30" s="762"/>
      <c r="BI30" s="762"/>
      <c r="BJ30" s="762"/>
      <c r="BK30" s="762"/>
      <c r="BL30" s="762"/>
      <c r="BM30" s="762"/>
      <c r="BN30" s="762"/>
      <c r="BO30" s="762"/>
      <c r="BP30" s="762"/>
      <c r="BQ30" s="762"/>
      <c r="BR30" s="762"/>
      <c r="BS30" s="762"/>
      <c r="BT30" s="762"/>
      <c r="BU30" s="762"/>
      <c r="BV30" s="762"/>
      <c r="BW30" s="762"/>
      <c r="BX30" s="762"/>
      <c r="BY30" s="762"/>
      <c r="BZ30" s="762"/>
      <c r="CA30" s="762"/>
      <c r="CB30" s="762"/>
      <c r="CC30" s="762"/>
      <c r="CD30" s="762"/>
      <c r="CE30" s="762"/>
      <c r="CF30" s="762"/>
      <c r="CG30" s="762"/>
      <c r="CH30" s="762"/>
      <c r="CI30" s="762"/>
      <c r="CJ30" s="762"/>
      <c r="CK30" s="762"/>
      <c r="CL30" s="762"/>
      <c r="CM30" s="762"/>
      <c r="CN30" s="762"/>
      <c r="CO30" s="762"/>
      <c r="CP30" s="762"/>
      <c r="CQ30" s="762"/>
      <c r="CR30" s="762"/>
      <c r="CS30" s="762"/>
      <c r="CT30" s="762"/>
      <c r="CU30" s="762"/>
      <c r="CV30" s="762"/>
      <c r="CW30" s="762"/>
      <c r="CX30" s="762"/>
      <c r="CY30" s="762"/>
      <c r="CZ30" s="762"/>
      <c r="DA30" s="762"/>
      <c r="DB30" s="762"/>
      <c r="DC30" s="763"/>
    </row>
    <row r="31" spans="2:107" s="102" customFormat="1" ht="18.600000000000001" customHeigh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D31" s="775"/>
      <c r="BE31" s="775"/>
      <c r="BF31" s="775"/>
      <c r="BG31" s="775"/>
      <c r="BH31" s="775"/>
      <c r="BI31" s="775"/>
      <c r="BJ31" s="775"/>
      <c r="BK31" s="775"/>
      <c r="BL31" s="775"/>
      <c r="BM31" s="775"/>
      <c r="BN31" s="776" t="str">
        <f>IF(CT5="","",BM2/CT5)</f>
        <v/>
      </c>
      <c r="BO31" s="776"/>
      <c r="BP31" s="776"/>
      <c r="CD31" s="147"/>
    </row>
    <row r="32" spans="2:107" s="102" customFormat="1" ht="18.600000000000001" customHeigh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2:180" s="102" customFormat="1" ht="18.600000000000001" customHeight="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2:180" s="2" customFormat="1" ht="18.600000000000001" customHeight="1" x14ac:dyDescent="0.25"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</row>
    <row r="35" spans="2:180" s="2" customFormat="1" ht="18.600000000000001" customHeight="1" x14ac:dyDescent="0.25"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</row>
    <row r="36" spans="2:180" s="2" customFormat="1" ht="15.75" customHeight="1" x14ac:dyDescent="0.25">
      <c r="DW36" s="735" t="s">
        <v>516</v>
      </c>
      <c r="DX36" s="735"/>
      <c r="DY36" s="735"/>
      <c r="DZ36" s="735"/>
      <c r="EA36" s="735"/>
      <c r="EB36" s="735"/>
      <c r="EC36" s="735"/>
      <c r="ED36" s="735"/>
      <c r="EE36" s="735"/>
      <c r="EF36" s="735"/>
      <c r="EG36" s="735"/>
      <c r="EH36" s="735"/>
      <c r="EI36" s="735"/>
      <c r="EJ36" s="487" t="str">
        <f>IF(CONSUMO!BM28="","",CONSUMO!BM28)</f>
        <v/>
      </c>
      <c r="EK36" s="487"/>
      <c r="EL36" s="487"/>
      <c r="EM36" s="487"/>
      <c r="EN36" s="487"/>
      <c r="EO36" s="2" t="s">
        <v>518</v>
      </c>
      <c r="FB36" s="487" t="e">
        <f>'XUST. AUTOCONSUMO FOTOVOLTAICA'!#REF!+'XUST. AUTOCONSUMO FOTOVOLTAICA'!#REF!+'XUST. AUTOCONSUMO FOTOVOLTAICA'!#REF!+'XUST. AUTOCONSUMO FOTOVOLTAICA'!#REF!+'XUST. AUTOCONSUMO FOTOVOLTAICA'!#REF!+'XUST. AUTOCONSUMO FOTOVOLTAICA'!#REF!+'XUST. AUTOCONSUMO FOTOVOLTAICA'!#REF!+'XUST. AUTOCONSUMO FOTOVOLTAICA'!#REF!+'XUST. AUTOCONSUMO FOTOVOLTAICA'!#REF!+'XUST. AUTOCONSUMO FOTOVOLTAICA'!#REF!+'XUST. AUTOCONSUMO FOTOVOLTAICA'!#REF!+'XUST. AUTOCONSUMO FOTOVOLTAICA'!#REF!</f>
        <v>#REF!</v>
      </c>
      <c r="FC36" s="487"/>
      <c r="FD36" s="487"/>
      <c r="FE36" s="487"/>
      <c r="FF36" s="487"/>
      <c r="FG36" s="31"/>
      <c r="FH36" s="31"/>
      <c r="FI36" s="31"/>
      <c r="FJ36" s="31"/>
      <c r="FK36" s="31"/>
      <c r="FL36" s="31"/>
      <c r="FM36" s="31"/>
      <c r="FN36" s="31"/>
      <c r="FO36" s="31"/>
      <c r="FP36" s="31"/>
    </row>
    <row r="37" spans="2:180" s="2" customFormat="1" ht="15.95" customHeight="1" x14ac:dyDescent="0.25">
      <c r="DW37" s="2" t="s">
        <v>517</v>
      </c>
      <c r="EJ37" s="487" t="str">
        <f>IF(CB2="","",CB2)</f>
        <v/>
      </c>
      <c r="EK37" s="487"/>
      <c r="EL37" s="487"/>
      <c r="EM37" s="487"/>
      <c r="EN37" s="487"/>
      <c r="EO37" s="2" t="s">
        <v>519</v>
      </c>
      <c r="EZ37" s="32"/>
      <c r="FB37" s="487" t="e">
        <f>'XUST. AUTOCONSUMO FOTOVOLTAICA'!#REF!+'XUST. AUTOCONSUMO FOTOVOLTAICA'!#REF!+'XUST. AUTOCONSUMO FOTOVOLTAICA'!#REF!+'XUST. AUTOCONSUMO FOTOVOLTAICA'!#REF!+'XUST. AUTOCONSUMO FOTOVOLTAICA'!#REF!+'XUST. AUTOCONSUMO FOTOVOLTAICA'!#REF!+'XUST. AUTOCONSUMO FOTOVOLTAICA'!#REF!+'XUST. AUTOCONSUMO FOTOVOLTAICA'!#REF!+'XUST. AUTOCONSUMO FOTOVOLTAICA'!#REF!+'XUST. AUTOCONSUMO FOTOVOLTAICA'!#REF!+'XUST. AUTOCONSUMO FOTOVOLTAICA'!#REF!+'XUST. AUTOCONSUMO FOTOVOLTAICA'!#REF!</f>
        <v>#REF!</v>
      </c>
      <c r="FC37" s="487"/>
      <c r="FD37" s="487"/>
      <c r="FE37" s="487"/>
      <c r="FF37" s="487"/>
      <c r="FG37" s="2" t="s">
        <v>520</v>
      </c>
      <c r="FT37" s="487">
        <f>'XUST. AUTOCONSUMO FOTOVOLTAICA'!CT128+'XUST. AUTOCONSUMO FOTOVOLTAICA'!CT129</f>
        <v>0</v>
      </c>
      <c r="FU37" s="487"/>
      <c r="FV37" s="487"/>
      <c r="FW37" s="487"/>
      <c r="FX37" s="487"/>
    </row>
    <row r="38" spans="2:180" s="2" customFormat="1" ht="15.95" customHeight="1" x14ac:dyDescent="0.25">
      <c r="DW38" s="2" t="s">
        <v>521</v>
      </c>
      <c r="EF38" s="735" t="s">
        <v>522</v>
      </c>
      <c r="EG38" s="735"/>
      <c r="EH38" s="735"/>
      <c r="EI38" s="735"/>
      <c r="EJ38" s="645">
        <f>SUM(ACTUACIÓN!G25:BB25)</f>
        <v>0</v>
      </c>
      <c r="EK38" s="645"/>
      <c r="EL38" s="645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3"/>
    </row>
    <row r="39" spans="2:180" s="2" customFormat="1" ht="15.95" customHeight="1" x14ac:dyDescent="0.25">
      <c r="EF39" s="735" t="s">
        <v>523</v>
      </c>
      <c r="EG39" s="735"/>
      <c r="EH39" s="735"/>
      <c r="EI39" s="735"/>
      <c r="EJ39" s="645">
        <f>SUM(ACTUACIÓN!G26:BB26)</f>
        <v>0</v>
      </c>
      <c r="EK39" s="645"/>
      <c r="EL39" s="645"/>
      <c r="EX39" s="32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X39" s="6"/>
    </row>
    <row r="40" spans="2:180" s="2" customFormat="1" ht="15.95" customHeight="1" x14ac:dyDescent="0.25">
      <c r="EF40" s="735" t="s">
        <v>524</v>
      </c>
      <c r="EG40" s="735"/>
      <c r="EH40" s="735"/>
      <c r="EI40" s="735"/>
      <c r="EJ40" s="645">
        <f>SUM(ACTUACIÓN!G27:BB27)</f>
        <v>0</v>
      </c>
      <c r="EK40" s="645"/>
      <c r="EL40" s="645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6"/>
    </row>
    <row r="41" spans="2:180" s="2" customFormat="1" ht="15.95" customHeight="1" x14ac:dyDescent="0.25">
      <c r="EF41" s="735" t="s">
        <v>525</v>
      </c>
      <c r="EG41" s="735"/>
      <c r="EH41" s="735"/>
      <c r="EI41" s="735"/>
      <c r="EJ41" s="645">
        <f>SUM(ACTUACIÓN!G28:BB28)</f>
        <v>0</v>
      </c>
      <c r="EK41" s="645"/>
      <c r="EL41" s="645"/>
      <c r="ES41" s="32"/>
      <c r="ET41" s="32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</row>
    <row r="42" spans="2:180" s="2" customFormat="1" ht="15.95" customHeight="1" x14ac:dyDescent="0.25">
      <c r="EF42" s="735" t="s">
        <v>526</v>
      </c>
      <c r="EG42" s="735"/>
      <c r="EH42" s="735"/>
      <c r="EI42" s="735"/>
      <c r="EJ42" s="645">
        <f>SUM(ACTUACIÓN!G29:BB29)</f>
        <v>0</v>
      </c>
      <c r="EK42" s="645"/>
      <c r="EL42" s="645"/>
      <c r="ES42" s="32"/>
      <c r="ET42" s="32"/>
      <c r="EY42" s="31"/>
      <c r="EZ42" s="31"/>
      <c r="FA42" s="31"/>
      <c r="FB42" s="31"/>
      <c r="FC42" s="31"/>
      <c r="FT42" s="31"/>
      <c r="FU42" s="31"/>
      <c r="FV42" s="31"/>
    </row>
    <row r="43" spans="2:180" s="2" customFormat="1" ht="15.95" customHeight="1" x14ac:dyDescent="0.25">
      <c r="EF43" s="735" t="s">
        <v>527</v>
      </c>
      <c r="EG43" s="735"/>
      <c r="EH43" s="735"/>
      <c r="EI43" s="735"/>
      <c r="EJ43" s="645">
        <f>SUM(ACTUACIÓN!G30:BB30)</f>
        <v>0</v>
      </c>
      <c r="EK43" s="645"/>
      <c r="EL43" s="645"/>
      <c r="ES43" s="32"/>
      <c r="ET43" s="32"/>
      <c r="EY43" s="31"/>
      <c r="EZ43" s="31"/>
      <c r="FA43" s="31"/>
      <c r="FB43" s="31"/>
      <c r="FC43" s="31"/>
      <c r="FT43" s="31"/>
      <c r="FU43" s="31"/>
      <c r="FV43" s="31"/>
    </row>
    <row r="44" spans="2:180" s="2" customFormat="1" ht="15.95" customHeight="1" x14ac:dyDescent="0.25">
      <c r="EF44" s="735" t="s">
        <v>528</v>
      </c>
      <c r="EG44" s="735"/>
      <c r="EH44" s="735"/>
      <c r="EI44" s="735"/>
      <c r="EJ44" s="645">
        <f>SUM(ACTUACIÓN!G31:BB31)</f>
        <v>0</v>
      </c>
      <c r="EK44" s="645"/>
      <c r="EL44" s="645"/>
      <c r="ES44" s="32"/>
      <c r="ET44" s="32"/>
      <c r="EY44" s="31"/>
      <c r="EZ44" s="31"/>
      <c r="FA44" s="31"/>
      <c r="FB44" s="31"/>
      <c r="FC44" s="31"/>
      <c r="FT44" s="31"/>
      <c r="FU44" s="31"/>
      <c r="FV44" s="31"/>
    </row>
    <row r="45" spans="2:180" s="2" customFormat="1" ht="15.95" customHeight="1" x14ac:dyDescent="0.25">
      <c r="EF45" s="735" t="s">
        <v>529</v>
      </c>
      <c r="EG45" s="735"/>
      <c r="EH45" s="735"/>
      <c r="EI45" s="735"/>
      <c r="EJ45" s="645">
        <f>SUM(ACTUACIÓN!G32:BB32)</f>
        <v>0</v>
      </c>
      <c r="EK45" s="645"/>
      <c r="EL45" s="645"/>
      <c r="ES45" s="32"/>
      <c r="ET45" s="32"/>
      <c r="EY45" s="31"/>
      <c r="EZ45" s="31"/>
      <c r="FA45" s="31"/>
      <c r="FB45" s="31"/>
      <c r="FC45" s="31"/>
      <c r="FT45" s="31"/>
      <c r="FU45" s="31"/>
      <c r="FV45" s="31"/>
    </row>
    <row r="46" spans="2:180" s="2" customFormat="1" ht="15.95" customHeight="1" x14ac:dyDescent="0.25">
      <c r="EF46" s="735" t="s">
        <v>530</v>
      </c>
      <c r="EG46" s="735"/>
      <c r="EH46" s="735"/>
      <c r="EI46" s="735"/>
      <c r="EJ46" s="645">
        <f>SUM(ACTUACIÓN!G33:BB33)</f>
        <v>0</v>
      </c>
      <c r="EK46" s="645"/>
      <c r="EL46" s="645"/>
      <c r="ES46" s="32"/>
      <c r="ET46" s="32"/>
      <c r="EY46" s="33"/>
      <c r="EZ46" s="33"/>
      <c r="FA46" s="33"/>
      <c r="FB46" s="33"/>
      <c r="FC46" s="33"/>
      <c r="FT46" s="33"/>
      <c r="FU46" s="33"/>
      <c r="FV46" s="33"/>
    </row>
    <row r="47" spans="2:180" s="2" customFormat="1" ht="15.95" customHeight="1" x14ac:dyDescent="0.25">
      <c r="EF47" s="735" t="s">
        <v>531</v>
      </c>
      <c r="EG47" s="735"/>
      <c r="EH47" s="735"/>
      <c r="EI47" s="735"/>
      <c r="EJ47" s="645">
        <f>SUM(ACTUACIÓN!G34:BB34)</f>
        <v>0</v>
      </c>
      <c r="EK47" s="645"/>
      <c r="EL47" s="645"/>
      <c r="ES47" s="32"/>
      <c r="ET47" s="32"/>
      <c r="EY47" s="31"/>
      <c r="EZ47" s="31"/>
      <c r="FA47" s="31"/>
      <c r="FB47" s="31"/>
      <c r="FC47" s="31"/>
      <c r="FT47" s="31"/>
      <c r="FU47" s="31"/>
      <c r="FV47" s="31"/>
    </row>
    <row r="48" spans="2:180" s="2" customFormat="1" ht="15.95" customHeight="1" x14ac:dyDescent="0.25">
      <c r="EF48" s="735" t="s">
        <v>532</v>
      </c>
      <c r="EG48" s="735"/>
      <c r="EH48" s="735"/>
      <c r="EI48" s="735"/>
      <c r="EJ48" s="645">
        <f>SUM(ACTUACIÓN!G35:BB35)</f>
        <v>0</v>
      </c>
      <c r="EK48" s="645"/>
      <c r="EL48" s="645"/>
      <c r="ES48" s="32"/>
      <c r="ET48" s="32"/>
      <c r="EY48" s="31"/>
      <c r="EZ48" s="31"/>
      <c r="FA48" s="31"/>
      <c r="FB48" s="31"/>
      <c r="FC48" s="31"/>
      <c r="FT48" s="31"/>
      <c r="FU48" s="31"/>
      <c r="FV48" s="31"/>
    </row>
    <row r="49" spans="127:178" s="2" customFormat="1" ht="15.95" customHeight="1" x14ac:dyDescent="0.25">
      <c r="EF49" s="735" t="s">
        <v>533</v>
      </c>
      <c r="EG49" s="735"/>
      <c r="EH49" s="735"/>
      <c r="EI49" s="735"/>
      <c r="EJ49" s="645">
        <f>SUM(ACTUACIÓN!G36:BB36)</f>
        <v>0</v>
      </c>
      <c r="EK49" s="645"/>
      <c r="EL49" s="645"/>
      <c r="ES49" s="32"/>
      <c r="ET49" s="32"/>
      <c r="EY49" s="31"/>
      <c r="EZ49" s="31"/>
      <c r="FA49" s="31"/>
      <c r="FB49" s="31"/>
      <c r="FC49" s="31"/>
      <c r="FT49" s="31"/>
      <c r="FU49" s="31"/>
      <c r="FV49" s="31"/>
    </row>
    <row r="50" spans="127:178" s="2" customFormat="1" ht="15.95" customHeight="1" x14ac:dyDescent="0.25">
      <c r="DW50" s="31"/>
      <c r="DX50" s="31"/>
      <c r="DY50" s="31"/>
      <c r="DZ50" s="31"/>
      <c r="EA50" s="31"/>
      <c r="ES50" s="32"/>
      <c r="ET50" s="32"/>
      <c r="EY50" s="31"/>
      <c r="EZ50" s="31"/>
      <c r="FA50" s="31"/>
      <c r="FB50" s="31"/>
      <c r="FC50" s="31"/>
      <c r="FT50" s="31"/>
      <c r="FU50" s="31"/>
      <c r="FV50" s="31"/>
    </row>
    <row r="51" spans="127:178" s="2" customFormat="1" ht="15.95" customHeight="1" x14ac:dyDescent="0.25">
      <c r="DW51" s="31"/>
      <c r="DX51" s="31"/>
      <c r="DY51" s="31"/>
      <c r="DZ51" s="31"/>
      <c r="EA51" s="31"/>
      <c r="ES51" s="32"/>
      <c r="ET51" s="32"/>
      <c r="EY51" s="31"/>
      <c r="EZ51" s="31"/>
      <c r="FA51" s="31"/>
      <c r="FB51" s="31"/>
      <c r="FC51" s="31"/>
      <c r="FT51" s="31"/>
      <c r="FU51" s="31"/>
      <c r="FV51" s="31"/>
    </row>
    <row r="52" spans="127:178" s="2" customFormat="1" ht="15.95" customHeight="1" x14ac:dyDescent="0.25">
      <c r="DW52" s="31"/>
      <c r="DX52" s="31"/>
      <c r="DY52" s="31"/>
      <c r="DZ52" s="31"/>
      <c r="EA52" s="31"/>
      <c r="ES52" s="32"/>
      <c r="ET52" s="32"/>
      <c r="EY52" s="31"/>
      <c r="EZ52" s="31"/>
      <c r="FA52" s="31"/>
      <c r="FB52" s="31"/>
      <c r="FC52" s="31"/>
      <c r="FT52" s="31"/>
      <c r="FU52" s="31"/>
      <c r="FV52" s="31"/>
    </row>
    <row r="53" spans="127:178" s="2" customFormat="1" ht="15.95" customHeight="1" x14ac:dyDescent="0.25">
      <c r="DW53" s="31"/>
      <c r="DX53" s="31"/>
      <c r="DY53" s="31"/>
      <c r="DZ53" s="31"/>
      <c r="EA53" s="31"/>
      <c r="EY53" s="31"/>
      <c r="EZ53" s="31"/>
      <c r="FA53" s="31"/>
      <c r="FB53" s="31"/>
      <c r="FC53" s="31"/>
      <c r="FT53" s="31"/>
      <c r="FU53" s="31"/>
      <c r="FV53" s="31"/>
    </row>
    <row r="54" spans="127:178" s="2" customFormat="1" ht="15.95" customHeight="1" x14ac:dyDescent="0.25"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</row>
    <row r="55" spans="127:178" s="2" customFormat="1" ht="15.95" customHeight="1" x14ac:dyDescent="0.25"/>
    <row r="56" spans="127:178" s="2" customFormat="1" ht="15.95" customHeight="1" x14ac:dyDescent="0.25"/>
    <row r="57" spans="127:178" s="2" customFormat="1" ht="15.95" customHeight="1" x14ac:dyDescent="0.25"/>
    <row r="58" spans="127:178" s="2" customFormat="1" ht="15.95" customHeight="1" x14ac:dyDescent="0.25"/>
    <row r="59" spans="127:178" s="2" customFormat="1" ht="15.95" customHeight="1" x14ac:dyDescent="0.25"/>
    <row r="60" spans="127:178" s="2" customFormat="1" ht="15.95" customHeight="1" x14ac:dyDescent="0.25"/>
    <row r="61" spans="127:178" s="2" customFormat="1" ht="15.95" customHeight="1" x14ac:dyDescent="0.25"/>
    <row r="62" spans="127:178" s="2" customFormat="1" ht="6.75" customHeight="1" x14ac:dyDescent="0.25"/>
    <row r="63" spans="127:178" s="2" customFormat="1" ht="15.95" customHeight="1" x14ac:dyDescent="0.25"/>
    <row r="64" spans="127:178" s="2" customFormat="1" ht="15.95" customHeight="1" x14ac:dyDescent="0.25"/>
    <row r="65" spans="128:142" s="2" customFormat="1" ht="15.95" customHeight="1" x14ac:dyDescent="0.25"/>
    <row r="66" spans="128:142" s="2" customFormat="1" ht="15.95" customHeight="1" x14ac:dyDescent="0.25"/>
    <row r="67" spans="128:142" s="2" customFormat="1" ht="15.95" customHeight="1" x14ac:dyDescent="0.25"/>
    <row r="68" spans="128:142" s="2" customFormat="1" ht="15.95" customHeight="1" x14ac:dyDescent="0.25"/>
    <row r="69" spans="128:142" s="2" customFormat="1" ht="15.95" customHeight="1" x14ac:dyDescent="0.25"/>
    <row r="70" spans="128:142" s="2" customFormat="1" ht="15.95" customHeight="1" x14ac:dyDescent="0.25"/>
    <row r="71" spans="128:142" s="2" customFormat="1" ht="15.95" customHeight="1" x14ac:dyDescent="0.25"/>
    <row r="72" spans="128:142" s="2" customFormat="1" ht="15.95" customHeight="1" x14ac:dyDescent="0.25">
      <c r="DX72" s="2" t="s">
        <v>428</v>
      </c>
      <c r="EL72" s="2" t="s">
        <v>663</v>
      </c>
    </row>
    <row r="73" spans="128:142" s="2" customFormat="1" ht="15.95" customHeight="1" x14ac:dyDescent="0.25">
      <c r="DX73" s="2" t="s">
        <v>708</v>
      </c>
      <c r="EL73" s="2" t="s">
        <v>664</v>
      </c>
    </row>
    <row r="74" spans="128:142" s="2" customFormat="1" ht="15.95" customHeight="1" x14ac:dyDescent="0.25">
      <c r="DX74" s="2" t="s">
        <v>429</v>
      </c>
    </row>
    <row r="75" spans="128:142" s="2" customFormat="1" ht="15.95" customHeight="1" x14ac:dyDescent="0.25"/>
    <row r="76" spans="128:142" s="2" customFormat="1" ht="15.95" customHeight="1" x14ac:dyDescent="0.25"/>
    <row r="77" spans="128:142" s="2" customFormat="1" ht="15.95" customHeight="1" x14ac:dyDescent="0.25"/>
    <row r="78" spans="128:142" s="2" customFormat="1" ht="15.95" customHeight="1" x14ac:dyDescent="0.25"/>
    <row r="79" spans="128:142" s="2" customFormat="1" ht="15.95" customHeight="1" x14ac:dyDescent="0.25"/>
    <row r="80" spans="128:142" s="2" customFormat="1" ht="15.95" customHeight="1" x14ac:dyDescent="0.25"/>
    <row r="81" s="2" customFormat="1" ht="15.95" customHeight="1" x14ac:dyDescent="0.25"/>
    <row r="82" s="2" customFormat="1" ht="15.95" customHeight="1" x14ac:dyDescent="0.25"/>
    <row r="83" s="2" customFormat="1" ht="15.95" customHeight="1" x14ac:dyDescent="0.25"/>
    <row r="84" s="2" customFormat="1" ht="15.95" customHeight="1" x14ac:dyDescent="0.25"/>
    <row r="85" s="2" customFormat="1" ht="15.95" customHeight="1" x14ac:dyDescent="0.25"/>
    <row r="86" s="2" customFormat="1" ht="15.95" customHeight="1" x14ac:dyDescent="0.25"/>
    <row r="87" s="2" customFormat="1" ht="15.95" customHeight="1" x14ac:dyDescent="0.25"/>
    <row r="88" s="2" customFormat="1" ht="15.95" customHeight="1" x14ac:dyDescent="0.25"/>
    <row r="89" s="2" customFormat="1" ht="15.95" customHeight="1" x14ac:dyDescent="0.25"/>
    <row r="90" s="2" customFormat="1" ht="15.95" customHeight="1" x14ac:dyDescent="0.25"/>
    <row r="91" s="2" customFormat="1" ht="15.95" customHeight="1" x14ac:dyDescent="0.25"/>
    <row r="92" s="2" customFormat="1" ht="15.95" customHeight="1" x14ac:dyDescent="0.25"/>
    <row r="93" s="2" customFormat="1" ht="15.95" customHeight="1" x14ac:dyDescent="0.25"/>
    <row r="94" s="2" customFormat="1" ht="15.95" customHeight="1" x14ac:dyDescent="0.25"/>
    <row r="95" s="2" customFormat="1" ht="15.95" customHeight="1" x14ac:dyDescent="0.25"/>
    <row r="96" s="2" customFormat="1" ht="15.95" customHeight="1" x14ac:dyDescent="0.25"/>
    <row r="97" s="2" customFormat="1" ht="15.95" customHeight="1" x14ac:dyDescent="0.25"/>
    <row r="98" s="2" customFormat="1" ht="15.95" customHeight="1" x14ac:dyDescent="0.25"/>
    <row r="99" s="2" customFormat="1" ht="15.95" customHeight="1" x14ac:dyDescent="0.25"/>
    <row r="100" s="2" customFormat="1" ht="15.95" customHeight="1" x14ac:dyDescent="0.25"/>
    <row r="101" s="2" customFormat="1" ht="15.95" customHeight="1" x14ac:dyDescent="0.25"/>
    <row r="102" s="2" customFormat="1" ht="15.95" customHeight="1" x14ac:dyDescent="0.25"/>
    <row r="103" s="2" customFormat="1" ht="15.95" customHeight="1" x14ac:dyDescent="0.25"/>
    <row r="104" s="2" customFormat="1" ht="15.95" customHeight="1" x14ac:dyDescent="0.25"/>
    <row r="105" s="2" customFormat="1" ht="15.95" customHeight="1" x14ac:dyDescent="0.25"/>
    <row r="106" s="2" customFormat="1" ht="15.95" customHeight="1" x14ac:dyDescent="0.25"/>
    <row r="107" s="2" customFormat="1" ht="15.95" customHeight="1" x14ac:dyDescent="0.25"/>
    <row r="108" s="2" customFormat="1" ht="15.95" customHeight="1" x14ac:dyDescent="0.25"/>
    <row r="109" s="2" customFormat="1" ht="15.95" customHeight="1" x14ac:dyDescent="0.25"/>
    <row r="110" s="2" customFormat="1" ht="15.95" customHeight="1" x14ac:dyDescent="0.25"/>
    <row r="111" s="2" customFormat="1" ht="15.95" customHeight="1" x14ac:dyDescent="0.25"/>
    <row r="112" s="2" customFormat="1" ht="15.95" customHeight="1" x14ac:dyDescent="0.25"/>
    <row r="113" s="2" customFormat="1" ht="15.95" customHeight="1" x14ac:dyDescent="0.25"/>
    <row r="114" s="2" customFormat="1" ht="15.95" customHeight="1" x14ac:dyDescent="0.25"/>
    <row r="115" s="2" customFormat="1" ht="15.95" customHeight="1" x14ac:dyDescent="0.25"/>
    <row r="116" s="2" customFormat="1" ht="15.95" customHeight="1" x14ac:dyDescent="0.25"/>
    <row r="117" s="2" customFormat="1" ht="15.95" customHeight="1" x14ac:dyDescent="0.25"/>
    <row r="118" s="2" customFormat="1" ht="15.95" customHeight="1" x14ac:dyDescent="0.25"/>
    <row r="119" s="2" customFormat="1" ht="15.95" customHeight="1" x14ac:dyDescent="0.25"/>
    <row r="120" s="2" customFormat="1" ht="15.95" customHeight="1" x14ac:dyDescent="0.25"/>
    <row r="121" s="2" customFormat="1" ht="15.95" customHeight="1" x14ac:dyDescent="0.25"/>
    <row r="122" s="2" customFormat="1" ht="15.95" customHeight="1" x14ac:dyDescent="0.25"/>
    <row r="123" s="2" customFormat="1" ht="15.95" customHeight="1" x14ac:dyDescent="0.25"/>
    <row r="124" s="2" customFormat="1" ht="15.95" customHeight="1" x14ac:dyDescent="0.25"/>
    <row r="125" s="2" customFormat="1" ht="15.95" customHeight="1" x14ac:dyDescent="0.25"/>
    <row r="126" s="2" customFormat="1" ht="15.95" customHeight="1" x14ac:dyDescent="0.25"/>
    <row r="127" s="2" customFormat="1" ht="15.95" customHeight="1" x14ac:dyDescent="0.25"/>
    <row r="128" s="2" customFormat="1" ht="15.95" customHeight="1" x14ac:dyDescent="0.25"/>
    <row r="129" s="2" customFormat="1" ht="15.95" customHeight="1" x14ac:dyDescent="0.25"/>
    <row r="130" s="2" customFormat="1" ht="15.95" customHeight="1" x14ac:dyDescent="0.25"/>
    <row r="131" s="2" customFormat="1" ht="15.95" customHeight="1" x14ac:dyDescent="0.25"/>
    <row r="132" s="2" customFormat="1" ht="15.95" customHeight="1" x14ac:dyDescent="0.25"/>
    <row r="133" s="2" customFormat="1" ht="15.95" customHeight="1" x14ac:dyDescent="0.25"/>
    <row r="134" s="2" customFormat="1" ht="15.95" customHeight="1" x14ac:dyDescent="0.25"/>
    <row r="135" s="2" customFormat="1" ht="15.95" customHeight="1" x14ac:dyDescent="0.25"/>
    <row r="136" s="2" customFormat="1" ht="15.95" customHeight="1" x14ac:dyDescent="0.25"/>
    <row r="137" s="2" customFormat="1" ht="15.95" customHeight="1" x14ac:dyDescent="0.25"/>
    <row r="138" s="2" customFormat="1" ht="15.95" customHeight="1" x14ac:dyDescent="0.25"/>
    <row r="139" s="2" customFormat="1" ht="15.95" customHeight="1" x14ac:dyDescent="0.25"/>
    <row r="140" s="2" customFormat="1" ht="15.95" customHeight="1" x14ac:dyDescent="0.25"/>
    <row r="141" s="2" customFormat="1" ht="15.95" customHeight="1" x14ac:dyDescent="0.25"/>
    <row r="142" s="2" customFormat="1" ht="15.95" customHeight="1" x14ac:dyDescent="0.25"/>
    <row r="143" s="2" customFormat="1" ht="15.95" customHeight="1" x14ac:dyDescent="0.25"/>
    <row r="144" s="2" customFormat="1" ht="15.95" customHeight="1" x14ac:dyDescent="0.25"/>
    <row r="145" s="2" customFormat="1" ht="15.95" customHeight="1" x14ac:dyDescent="0.25"/>
    <row r="146" s="2" customFormat="1" ht="15.95" customHeight="1" x14ac:dyDescent="0.25"/>
    <row r="147" s="2" customFormat="1" ht="15.95" customHeight="1" x14ac:dyDescent="0.25"/>
    <row r="148" s="2" customFormat="1" ht="15.95" customHeight="1" x14ac:dyDescent="0.25"/>
    <row r="149" s="2" customFormat="1" ht="15.95" customHeight="1" x14ac:dyDescent="0.25"/>
    <row r="150" s="2" customFormat="1" ht="15.95" customHeight="1" x14ac:dyDescent="0.25"/>
    <row r="151" s="2" customFormat="1" ht="15.95" customHeight="1" x14ac:dyDescent="0.25"/>
    <row r="152" s="2" customFormat="1" ht="15.95" customHeight="1" x14ac:dyDescent="0.25"/>
    <row r="153" s="2" customFormat="1" ht="15.95" customHeight="1" x14ac:dyDescent="0.25"/>
    <row r="154" s="2" customFormat="1" ht="15.95" customHeight="1" x14ac:dyDescent="0.25"/>
    <row r="155" s="2" customFormat="1" ht="15.95" customHeight="1" x14ac:dyDescent="0.25"/>
    <row r="156" s="2" customFormat="1" ht="15.95" customHeight="1" x14ac:dyDescent="0.25"/>
    <row r="157" s="2" customFormat="1" ht="15.95" customHeight="1" x14ac:dyDescent="0.25"/>
    <row r="158" s="2" customFormat="1" ht="15.95" customHeight="1" x14ac:dyDescent="0.25"/>
    <row r="159" s="2" customFormat="1" ht="15.95" customHeight="1" x14ac:dyDescent="0.25"/>
    <row r="160" s="2" customFormat="1" ht="15.95" customHeight="1" x14ac:dyDescent="0.25"/>
    <row r="161" s="2" customFormat="1" ht="15.95" customHeight="1" x14ac:dyDescent="0.25"/>
    <row r="162" s="2" customFormat="1" ht="15.95" customHeight="1" x14ac:dyDescent="0.25"/>
    <row r="163" s="2" customFormat="1" ht="15.95" customHeight="1" x14ac:dyDescent="0.25"/>
    <row r="164" s="2" customFormat="1" ht="15.95" customHeight="1" x14ac:dyDescent="0.25"/>
    <row r="165" s="2" customFormat="1" ht="15.95" customHeight="1" x14ac:dyDescent="0.25"/>
    <row r="166" s="2" customFormat="1" ht="15.95" customHeight="1" x14ac:dyDescent="0.25"/>
    <row r="167" s="2" customFormat="1" ht="15.95" customHeight="1" x14ac:dyDescent="0.25"/>
    <row r="168" s="2" customFormat="1" ht="15.95" customHeight="1" x14ac:dyDescent="0.25"/>
    <row r="169" s="2" customFormat="1" ht="15.95" customHeight="1" x14ac:dyDescent="0.25"/>
    <row r="170" s="2" customFormat="1" ht="15.95" customHeight="1" x14ac:dyDescent="0.25"/>
    <row r="171" s="2" customFormat="1" ht="15.95" customHeight="1" x14ac:dyDescent="0.25"/>
    <row r="172" s="2" customFormat="1" ht="15.95" customHeight="1" x14ac:dyDescent="0.25"/>
    <row r="173" s="2" customFormat="1" ht="15.95" customHeight="1" x14ac:dyDescent="0.25"/>
    <row r="174" s="2" customFormat="1" ht="15.95" customHeight="1" x14ac:dyDescent="0.25"/>
    <row r="175" s="2" customFormat="1" ht="15.95" customHeight="1" x14ac:dyDescent="0.25"/>
    <row r="176" s="2" customFormat="1" ht="15.95" customHeight="1" x14ac:dyDescent="0.25"/>
    <row r="177" s="2" customFormat="1" ht="15.95" customHeight="1" x14ac:dyDescent="0.25"/>
    <row r="178" s="2" customFormat="1" ht="15.95" customHeight="1" x14ac:dyDescent="0.25"/>
    <row r="179" s="2" customFormat="1" ht="15.95" customHeight="1" x14ac:dyDescent="0.25"/>
    <row r="180" s="2" customFormat="1" ht="15.95" customHeight="1" x14ac:dyDescent="0.25"/>
    <row r="181" s="2" customFormat="1" ht="15.95" customHeight="1" x14ac:dyDescent="0.25"/>
    <row r="182" s="2" customFormat="1" ht="15.95" customHeight="1" x14ac:dyDescent="0.25"/>
    <row r="183" s="2" customFormat="1" ht="15.95" customHeight="1" x14ac:dyDescent="0.25"/>
    <row r="184" s="2" customFormat="1" ht="15.95" customHeight="1" x14ac:dyDescent="0.25"/>
  </sheetData>
  <sheetProtection password="CED3" sheet="1" objects="1" scenarios="1" selectLockedCells="1"/>
  <mergeCells count="181">
    <mergeCell ref="B11:BA11"/>
    <mergeCell ref="B12:V12"/>
    <mergeCell ref="AB12:AW12"/>
    <mergeCell ref="AX12:BA12"/>
    <mergeCell ref="W12:AA12"/>
    <mergeCell ref="L10:Q10"/>
    <mergeCell ref="R10:W10"/>
    <mergeCell ref="AY18:BA18"/>
    <mergeCell ref="AB18:AD18"/>
    <mergeCell ref="AE18:AG18"/>
    <mergeCell ref="AH18:AJ18"/>
    <mergeCell ref="P18:U19"/>
    <mergeCell ref="V19:X19"/>
    <mergeCell ref="AH19:AJ19"/>
    <mergeCell ref="AK19:AM19"/>
    <mergeCell ref="AK18:AM18"/>
    <mergeCell ref="Y19:AA19"/>
    <mergeCell ref="AB19:AD19"/>
    <mergeCell ref="AE19:AG19"/>
    <mergeCell ref="AU18:AX18"/>
    <mergeCell ref="AU19:AX19"/>
    <mergeCell ref="AS14:BA14"/>
    <mergeCell ref="Q14:AR14"/>
    <mergeCell ref="B15:F16"/>
    <mergeCell ref="DW36:EI36"/>
    <mergeCell ref="EJ36:EN36"/>
    <mergeCell ref="EJ37:EN37"/>
    <mergeCell ref="FB37:FF37"/>
    <mergeCell ref="FB36:FF36"/>
    <mergeCell ref="FT37:FX37"/>
    <mergeCell ref="BD22:DC30"/>
    <mergeCell ref="BD21:DC21"/>
    <mergeCell ref="B20:BA20"/>
    <mergeCell ref="AC21:AT21"/>
    <mergeCell ref="AC22:AT22"/>
    <mergeCell ref="BD31:BM31"/>
    <mergeCell ref="BN31:BP31"/>
    <mergeCell ref="B24:BA30"/>
    <mergeCell ref="U21:AB21"/>
    <mergeCell ref="AU21:AY22"/>
    <mergeCell ref="AZ21:BA22"/>
    <mergeCell ref="B22:T22"/>
    <mergeCell ref="B21:T21"/>
    <mergeCell ref="B23:BA23"/>
    <mergeCell ref="U22:AB22"/>
    <mergeCell ref="AJ9:AO9"/>
    <mergeCell ref="AV6:BA6"/>
    <mergeCell ref="AD7:AI7"/>
    <mergeCell ref="AJ7:AO7"/>
    <mergeCell ref="AP7:AU7"/>
    <mergeCell ref="X10:AC10"/>
    <mergeCell ref="AD10:AI10"/>
    <mergeCell ref="AJ10:AO10"/>
    <mergeCell ref="B10:K10"/>
    <mergeCell ref="AP9:AU9"/>
    <mergeCell ref="AV9:BA9"/>
    <mergeCell ref="L8:Q8"/>
    <mergeCell ref="R8:W8"/>
    <mergeCell ref="X8:AC8"/>
    <mergeCell ref="AD8:AI8"/>
    <mergeCell ref="AJ8:AO8"/>
    <mergeCell ref="B9:K9"/>
    <mergeCell ref="AP10:AU10"/>
    <mergeCell ref="AV10:BA10"/>
    <mergeCell ref="L7:Q7"/>
    <mergeCell ref="R7:W7"/>
    <mergeCell ref="X7:AC7"/>
    <mergeCell ref="AP8:AU8"/>
    <mergeCell ref="L6:Q6"/>
    <mergeCell ref="G1:AC1"/>
    <mergeCell ref="AD1:AF1"/>
    <mergeCell ref="AG1:AJ1"/>
    <mergeCell ref="AK1:AM1"/>
    <mergeCell ref="AN1:BA1"/>
    <mergeCell ref="B5:K5"/>
    <mergeCell ref="B4:K4"/>
    <mergeCell ref="L4:Q4"/>
    <mergeCell ref="R4:W4"/>
    <mergeCell ref="L5:Q5"/>
    <mergeCell ref="AP4:AU4"/>
    <mergeCell ref="AV4:BA4"/>
    <mergeCell ref="B8:K8"/>
    <mergeCell ref="B7:K7"/>
    <mergeCell ref="AD5:AI5"/>
    <mergeCell ref="AJ5:AO5"/>
    <mergeCell ref="AP5:AU5"/>
    <mergeCell ref="AV5:BA5"/>
    <mergeCell ref="EF49:EI49"/>
    <mergeCell ref="EJ47:EL47"/>
    <mergeCell ref="EJ48:EL48"/>
    <mergeCell ref="EJ49:EL49"/>
    <mergeCell ref="EF44:EI44"/>
    <mergeCell ref="EF45:EI45"/>
    <mergeCell ref="EF46:EI46"/>
    <mergeCell ref="EJ44:EL44"/>
    <mergeCell ref="EJ45:EL45"/>
    <mergeCell ref="EJ46:EL46"/>
    <mergeCell ref="EJ38:EL38"/>
    <mergeCell ref="EJ39:EL39"/>
    <mergeCell ref="EJ40:EL40"/>
    <mergeCell ref="EJ41:EL41"/>
    <mergeCell ref="EJ42:EL42"/>
    <mergeCell ref="EJ43:EL43"/>
    <mergeCell ref="EF38:EI38"/>
    <mergeCell ref="EF39:EI39"/>
    <mergeCell ref="EF40:EI40"/>
    <mergeCell ref="EF41:EI41"/>
    <mergeCell ref="EF42:EI42"/>
    <mergeCell ref="EF43:EI43"/>
    <mergeCell ref="BD1:BS1"/>
    <mergeCell ref="EF47:EI47"/>
    <mergeCell ref="EF48:EI48"/>
    <mergeCell ref="AV8:BA8"/>
    <mergeCell ref="L9:Q9"/>
    <mergeCell ref="R9:W9"/>
    <mergeCell ref="X9:AC9"/>
    <mergeCell ref="AD9:AI9"/>
    <mergeCell ref="AV7:BA7"/>
    <mergeCell ref="AD6:AI6"/>
    <mergeCell ref="AJ6:AO6"/>
    <mergeCell ref="AP6:AU6"/>
    <mergeCell ref="B2:BA2"/>
    <mergeCell ref="AZ3:BA3"/>
    <mergeCell ref="B3:AY3"/>
    <mergeCell ref="B1:F1"/>
    <mergeCell ref="X4:AC4"/>
    <mergeCell ref="R5:W5"/>
    <mergeCell ref="X5:AC5"/>
    <mergeCell ref="R6:W6"/>
    <mergeCell ref="X6:AC6"/>
    <mergeCell ref="B6:K6"/>
    <mergeCell ref="AD4:AI4"/>
    <mergeCell ref="AJ4:AO4"/>
    <mergeCell ref="CL1:DC1"/>
    <mergeCell ref="CL5:CS5"/>
    <mergeCell ref="CL6:CS6"/>
    <mergeCell ref="CB6:CH6"/>
    <mergeCell ref="CL4:CS4"/>
    <mergeCell ref="CL3:CS3"/>
    <mergeCell ref="CL2:CS2"/>
    <mergeCell ref="BT1:CK1"/>
    <mergeCell ref="CI2:CK2"/>
    <mergeCell ref="CI3:CK3"/>
    <mergeCell ref="CI4:CK4"/>
    <mergeCell ref="CI5:CK5"/>
    <mergeCell ref="CI6:CK6"/>
    <mergeCell ref="BT6:CA6"/>
    <mergeCell ref="BT5:CA5"/>
    <mergeCell ref="BT4:CA4"/>
    <mergeCell ref="CT2:DC2"/>
    <mergeCell ref="CT3:DC3"/>
    <mergeCell ref="CT4:DC4"/>
    <mergeCell ref="CT5:DC5"/>
    <mergeCell ref="CT6:DC6"/>
    <mergeCell ref="BD6:BL6"/>
    <mergeCell ref="BM6:BS6"/>
    <mergeCell ref="CB3:CH3"/>
    <mergeCell ref="CB4:CH4"/>
    <mergeCell ref="CB5:CH5"/>
    <mergeCell ref="BM2:BS2"/>
    <mergeCell ref="BD2:BL3"/>
    <mergeCell ref="BD5:BL5"/>
    <mergeCell ref="BD4:BL4"/>
    <mergeCell ref="BM5:BS5"/>
    <mergeCell ref="BM4:BS4"/>
    <mergeCell ref="BM3:BS3"/>
    <mergeCell ref="BT3:CA3"/>
    <mergeCell ref="BT2:CA2"/>
    <mergeCell ref="CB2:CH2"/>
    <mergeCell ref="B17:BA17"/>
    <mergeCell ref="AY19:BA19"/>
    <mergeCell ref="AX13:BA13"/>
    <mergeCell ref="B13:AW13"/>
    <mergeCell ref="B14:K14"/>
    <mergeCell ref="L14:P14"/>
    <mergeCell ref="B18:O18"/>
    <mergeCell ref="B19:O19"/>
    <mergeCell ref="V18:X18"/>
    <mergeCell ref="Y18:AA18"/>
    <mergeCell ref="AN18:AT19"/>
    <mergeCell ref="G15:BA16"/>
  </mergeCells>
  <dataValidations count="2">
    <dataValidation type="list" allowBlank="1" showInputMessage="1" showErrorMessage="1" sqref="AZ3:BA3">
      <formula1>sinon</formula1>
    </dataValidation>
    <dataValidation type="list" allowBlank="1" showInputMessage="1" showErrorMessage="1" sqref="AS14">
      <formula1>modalidade</formula1>
    </dataValidation>
  </dataValidation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33</vt:i4>
      </vt:variant>
    </vt:vector>
  </HeadingPairs>
  <TitlesOfParts>
    <vt:vector size="41" baseType="lpstr">
      <vt:lpstr>PORTADA</vt:lpstr>
      <vt:lpstr>ACTIVIDADE</vt:lpstr>
      <vt:lpstr>CONSUMO</vt:lpstr>
      <vt:lpstr>ACTUACIÓN</vt:lpstr>
      <vt:lpstr>ACUMULACIÓN</vt:lpstr>
      <vt:lpstr>XUST. AUTOCONSUMO FOTOVOLTAICA</vt:lpstr>
      <vt:lpstr>ORZAMENTO PROXECTADO</vt:lpstr>
      <vt:lpstr>RESUMO</vt:lpstr>
      <vt:lpstr>ACTIVIDADE!Área_de_impresión</vt:lpstr>
      <vt:lpstr>ACTUACIÓN!Área_de_impresión</vt:lpstr>
      <vt:lpstr>ACUMULACIÓN!Área_de_impresión</vt:lpstr>
      <vt:lpstr>CONSUMO!Área_de_impresión</vt:lpstr>
      <vt:lpstr>'ORZAMENTO PROXECTADO'!Área_de_impresión</vt:lpstr>
      <vt:lpstr>PORTADA!Área_de_impresión</vt:lpstr>
      <vt:lpstr>RESUMO!Área_de_impresión</vt:lpstr>
      <vt:lpstr>'XUST. AUTOCONSUMO FOTOVOLTAICA'!Área_de_impresión</vt:lpstr>
      <vt:lpstr>combustible</vt:lpstr>
      <vt:lpstr>concello</vt:lpstr>
      <vt:lpstr>CONCELLOS2</vt:lpstr>
      <vt:lpstr>equip</vt:lpstr>
      <vt:lpstr>equipo01</vt:lpstr>
      <vt:lpstr>equipo2</vt:lpstr>
      <vt:lpstr>equipo3</vt:lpstr>
      <vt:lpstr>grupo</vt:lpstr>
      <vt:lpstr>inclinacion</vt:lpstr>
      <vt:lpstr>localiza</vt:lpstr>
      <vt:lpstr>modalidade</vt:lpstr>
      <vt:lpstr>provincia</vt:lpstr>
      <vt:lpstr>sector</vt:lpstr>
      <vt:lpstr>sinon</vt:lpstr>
      <vt:lpstr>Sistema</vt:lpstr>
      <vt:lpstr>tamaño</vt:lpstr>
      <vt:lpstr>tarifa</vt:lpstr>
      <vt:lpstr>tecnoloxia</vt:lpstr>
      <vt:lpstr>tipobat</vt:lpstr>
      <vt:lpstr>tipobateria</vt:lpstr>
      <vt:lpstr>TipoDeTerreno</vt:lpstr>
      <vt:lpstr>tipointalacion</vt:lpstr>
      <vt:lpstr>tipoxeracion</vt:lpstr>
      <vt:lpstr>unidades</vt:lpstr>
      <vt:lpstr>ZONAS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</dc:creator>
  <cp:lastModifiedBy>joseangel</cp:lastModifiedBy>
  <cp:lastPrinted>2020-01-21T08:10:31Z</cp:lastPrinted>
  <dcterms:created xsi:type="dcterms:W3CDTF">2018-05-29T06:15:41Z</dcterms:created>
  <dcterms:modified xsi:type="dcterms:W3CDTF">2024-05-03T12:34:33Z</dcterms:modified>
</cp:coreProperties>
</file>